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rrelation Analysis/"/>
    </mc:Choice>
  </mc:AlternateContent>
  <xr:revisionPtr revIDLastSave="0" documentId="13_ncr:1_{D68798A1-1470-0F45-8EB8-1E40FF215A0C}" xr6:coauthVersionLast="47" xr6:coauthVersionMax="47" xr10:uidLastSave="{00000000-0000-0000-0000-000000000000}"/>
  <bookViews>
    <workbookView xWindow="33600" yWindow="500" windowWidth="38400" windowHeight="21100" xr2:uid="{8EC200E5-3050-A949-8803-06BF02DAC53F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1" l="1"/>
  <c r="C43" i="1"/>
  <c r="C54" i="1"/>
  <c r="C38" i="1"/>
  <c r="C20" i="1"/>
  <c r="C16" i="1"/>
  <c r="C13" i="1"/>
  <c r="C14" i="1" s="1"/>
  <c r="D11" i="1"/>
  <c r="F8" i="1" s="1"/>
  <c r="I8" i="1" s="1"/>
  <c r="C11" i="1"/>
  <c r="E5" i="1" s="1"/>
  <c r="E3" i="1" l="1"/>
  <c r="H3" i="1" s="1"/>
  <c r="E7" i="1"/>
  <c r="H7" i="1" s="1"/>
  <c r="F3" i="1"/>
  <c r="I3" i="1" s="1"/>
  <c r="F7" i="1"/>
  <c r="I7" i="1" s="1"/>
  <c r="C45" i="1"/>
  <c r="F5" i="1"/>
  <c r="I5" i="1" s="1"/>
  <c r="H5" i="1"/>
  <c r="C33" i="1"/>
  <c r="E4" i="1"/>
  <c r="E6" i="1"/>
  <c r="F6" i="1"/>
  <c r="I6" i="1" s="1"/>
  <c r="E8" i="1"/>
  <c r="F4" i="1"/>
  <c r="I4" i="1" s="1"/>
  <c r="G7" i="1" l="1"/>
  <c r="G5" i="1"/>
  <c r="G3" i="1"/>
  <c r="C28" i="1"/>
  <c r="C29" i="1" s="1"/>
  <c r="H6" i="1"/>
  <c r="G6" i="1"/>
  <c r="H4" i="1"/>
  <c r="G4" i="1"/>
  <c r="H8" i="1"/>
  <c r="G8" i="1"/>
  <c r="C40" i="1"/>
  <c r="C25" i="1" l="1"/>
  <c r="C12" i="1"/>
  <c r="C19" i="1" s="1"/>
  <c r="C49" i="1" s="1"/>
  <c r="C15" i="1"/>
  <c r="C26" i="1"/>
  <c r="C27" i="1" s="1"/>
  <c r="C30" i="1" s="1"/>
  <c r="C51" i="1"/>
  <c r="C52" i="1" s="1"/>
  <c r="C53" i="1" s="1"/>
  <c r="C35" i="1"/>
  <c r="C36" i="1" s="1"/>
  <c r="C37" i="1" s="1"/>
  <c r="C41" i="1"/>
  <c r="C42" i="1" s="1"/>
  <c r="C56" i="1"/>
  <c r="C57" i="1" s="1"/>
  <c r="C58" i="1" s="1"/>
  <c r="C44" i="1" l="1"/>
  <c r="C61" i="1"/>
  <c r="C60" i="1"/>
</calcChain>
</file>

<file path=xl/sharedStrings.xml><?xml version="1.0" encoding="utf-8"?>
<sst xmlns="http://schemas.openxmlformats.org/spreadsheetml/2006/main" count="55" uniqueCount="49">
  <si>
    <t>x-x̅</t>
  </si>
  <si>
    <t>y-y̅</t>
  </si>
  <si>
    <t>(x-x̅)(y-y̅)</t>
  </si>
  <si>
    <t>(x-x̅)²</t>
  </si>
  <si>
    <t>(y-y̅)²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</si>
  <si>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</si>
  <si>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</si>
  <si>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</si>
  <si>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</si>
  <si>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</si>
  <si>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</si>
  <si>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</si>
  <si>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</si>
  <si>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Population Covariance using excel, Enter "=covariance.p(x,y)</t>
  </si>
  <si>
    <t>Correlation</t>
  </si>
  <si>
    <t>Correlation using formula 1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</si>
  <si>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</si>
  <si>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</si>
  <si>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</si>
  <si>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Correlation using formula 2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</si>
  <si>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</si>
  <si>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</si>
  <si>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</si>
  <si>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</si>
  <si>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</si>
  <si>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</si>
  <si>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</si>
  <si>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</si>
  <si>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</si>
  <si>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</si>
  <si>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</si>
  <si>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</si>
  <si>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</si>
  <si>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</si>
  <si>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</si>
  <si>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</si>
  <si>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</si>
  <si>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</si>
  <si>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</si>
  <si>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</si>
  <si>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</si>
  <si>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</si>
  <si>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</si>
  <si>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</si>
  <si>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</si>
  <si>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</si>
  <si>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</si>
  <si>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t>Newlands REIT (x)</t>
  </si>
  <si>
    <t>Rosebank Property Inc.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</si>
</sst>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0_-;\-* #,##0.000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1" applyFont="1"/>
    <xf numFmtId="0" fontId="10" fillId="2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165" fontId="2" fillId="0" borderId="0" xfId="1" applyNumberFormat="1" applyFont="1"/>
    <xf numFmtId="165" fontId="2" fillId="0" borderId="0" xfId="0" applyNumberFormat="1" applyFont="1"/>
    <xf numFmtId="0" fontId="9" fillId="0" borderId="0" xfId="0" applyFont="1" applyAlignment="1">
      <alignment horizontal="right"/>
    </xf>
    <xf numFmtId="164" fontId="9" fillId="0" borderId="0" xfId="1" applyFont="1" applyAlignment="1">
      <alignment horizontal="right"/>
    </xf>
    <xf numFmtId="164" fontId="2" fillId="0" borderId="0" xfId="1" applyFont="1" applyAlignment="1">
      <alignment horizontal="right"/>
    </xf>
    <xf numFmtId="0" fontId="6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2" fillId="2" borderId="0" xfId="1" applyFont="1" applyFill="1"/>
    <xf numFmtId="164" fontId="8" fillId="2" borderId="0" xfId="1" applyFont="1" applyFill="1"/>
    <xf numFmtId="164" fontId="8" fillId="2" borderId="0" xfId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2:I61"/>
  <sheetViews>
    <sheetView tabSelected="1" workbookViewId="0">
      <selection activeCell="E28" sqref="E28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24.5" style="4" bestFit="1" customWidth="1"/>
    <col min="4" max="4" width="27.6640625" style="2" bestFit="1" customWidth="1"/>
    <col min="5" max="5" width="8.83203125" style="3"/>
    <col min="6" max="6" width="12.6640625" style="3" bestFit="1" customWidth="1"/>
    <col min="7" max="7" width="16.33203125" style="3" bestFit="1" customWidth="1"/>
    <col min="8" max="9" width="19.83203125" style="11" bestFit="1" customWidth="1"/>
    <col min="10" max="16384" width="8.83203125" style="2"/>
  </cols>
  <sheetData>
    <row r="2" spans="2:9" x14ac:dyDescent="0.2">
      <c r="C2" s="15" t="s">
        <v>47</v>
      </c>
      <c r="D2" s="15" t="s">
        <v>48</v>
      </c>
      <c r="E2" s="9" t="s">
        <v>0</v>
      </c>
      <c r="F2" s="9" t="s">
        <v>1</v>
      </c>
      <c r="G2" s="9" t="s">
        <v>2</v>
      </c>
      <c r="H2" s="10" t="s">
        <v>3</v>
      </c>
      <c r="I2" s="10" t="s">
        <v>4</v>
      </c>
    </row>
    <row r="3" spans="2:9" x14ac:dyDescent="0.2">
      <c r="C3" s="2">
        <v>5</v>
      </c>
      <c r="D3" s="2">
        <v>2</v>
      </c>
      <c r="E3" s="3">
        <f t="shared" ref="E3:E8" si="0">C3-$C$11</f>
        <v>-1</v>
      </c>
      <c r="F3" s="11">
        <f t="shared" ref="F3:F8" si="1">D3-$D$11</f>
        <v>-2.5</v>
      </c>
      <c r="G3" s="11">
        <f>E3*F3</f>
        <v>2.5</v>
      </c>
      <c r="H3" s="11">
        <f>E3^2</f>
        <v>1</v>
      </c>
      <c r="I3" s="11">
        <f>F3^2</f>
        <v>6.25</v>
      </c>
    </row>
    <row r="4" spans="2:9" x14ac:dyDescent="0.2">
      <c r="C4" s="2">
        <v>7</v>
      </c>
      <c r="D4" s="2">
        <v>4</v>
      </c>
      <c r="E4" s="3">
        <f t="shared" si="0"/>
        <v>1</v>
      </c>
      <c r="F4" s="11">
        <f t="shared" si="1"/>
        <v>-0.5</v>
      </c>
      <c r="G4" s="11">
        <f t="shared" ref="G4:G8" si="2">E4*F4</f>
        <v>-0.5</v>
      </c>
      <c r="H4" s="11">
        <f t="shared" ref="H4:I8" si="3">E4^2</f>
        <v>1</v>
      </c>
      <c r="I4" s="11">
        <f t="shared" si="3"/>
        <v>0.25</v>
      </c>
    </row>
    <row r="5" spans="2:9" x14ac:dyDescent="0.2">
      <c r="C5" s="2">
        <v>8</v>
      </c>
      <c r="D5" s="2">
        <v>5</v>
      </c>
      <c r="E5" s="3">
        <f t="shared" si="0"/>
        <v>2</v>
      </c>
      <c r="F5" s="11">
        <f t="shared" si="1"/>
        <v>0.5</v>
      </c>
      <c r="G5" s="11">
        <f t="shared" si="2"/>
        <v>1</v>
      </c>
      <c r="H5" s="11">
        <f t="shared" si="3"/>
        <v>4</v>
      </c>
      <c r="I5" s="11">
        <f t="shared" si="3"/>
        <v>0.25</v>
      </c>
    </row>
    <row r="6" spans="2:9" x14ac:dyDescent="0.2">
      <c r="C6" s="2">
        <v>4</v>
      </c>
      <c r="D6" s="2">
        <v>5</v>
      </c>
      <c r="E6" s="3">
        <f t="shared" si="0"/>
        <v>-2</v>
      </c>
      <c r="F6" s="11">
        <f t="shared" si="1"/>
        <v>0.5</v>
      </c>
      <c r="G6" s="11">
        <f t="shared" si="2"/>
        <v>-1</v>
      </c>
      <c r="H6" s="11">
        <f t="shared" si="3"/>
        <v>4</v>
      </c>
      <c r="I6" s="11">
        <f t="shared" si="3"/>
        <v>0.25</v>
      </c>
    </row>
    <row r="7" spans="2:9" x14ac:dyDescent="0.2">
      <c r="C7" s="2">
        <v>9</v>
      </c>
      <c r="D7" s="2">
        <v>6</v>
      </c>
      <c r="E7" s="3">
        <f t="shared" si="0"/>
        <v>3</v>
      </c>
      <c r="F7" s="11">
        <f t="shared" si="1"/>
        <v>1.5</v>
      </c>
      <c r="G7" s="11">
        <f t="shared" si="2"/>
        <v>4.5</v>
      </c>
      <c r="H7" s="11">
        <f t="shared" si="3"/>
        <v>9</v>
      </c>
      <c r="I7" s="11">
        <f t="shared" si="3"/>
        <v>2.25</v>
      </c>
    </row>
    <row r="8" spans="2:9" x14ac:dyDescent="0.2">
      <c r="C8" s="2">
        <v>3</v>
      </c>
      <c r="D8" s="2">
        <v>5</v>
      </c>
      <c r="E8" s="3">
        <f t="shared" si="0"/>
        <v>-3</v>
      </c>
      <c r="F8" s="11">
        <f t="shared" si="1"/>
        <v>0.5</v>
      </c>
      <c r="G8" s="11">
        <f t="shared" si="2"/>
        <v>-1.5</v>
      </c>
      <c r="H8" s="11">
        <f t="shared" si="3"/>
        <v>9</v>
      </c>
      <c r="I8" s="11">
        <f t="shared" si="3"/>
        <v>0.25</v>
      </c>
    </row>
    <row r="10" spans="2:9" x14ac:dyDescent="0.2">
      <c r="B10" s="5" t="s">
        <v>5</v>
      </c>
      <c r="C10" s="17"/>
    </row>
    <row r="11" spans="2:9" x14ac:dyDescent="0.2">
      <c r="B11" s="6" t="s">
        <v>6</v>
      </c>
      <c r="C11" s="7">
        <f>AVERAGE(C3:C8)</f>
        <v>6</v>
      </c>
      <c r="D11" s="8">
        <f>AVERAGE(D3:D8)</f>
        <v>4.5</v>
      </c>
    </row>
    <row r="12" spans="2:9" x14ac:dyDescent="0.2">
      <c r="B12" s="3" t="s">
        <v>7</v>
      </c>
      <c r="C12" s="7">
        <f>SUM(G3:G8)</f>
        <v>5</v>
      </c>
      <c r="D12" s="8"/>
    </row>
    <row r="13" spans="2:9" x14ac:dyDescent="0.2">
      <c r="B13" s="3" t="s">
        <v>8</v>
      </c>
      <c r="C13" s="7">
        <f>COUNT(C3:C8)</f>
        <v>6</v>
      </c>
      <c r="D13" s="8"/>
    </row>
    <row r="14" spans="2:9" x14ac:dyDescent="0.2">
      <c r="B14" s="3" t="s">
        <v>9</v>
      </c>
      <c r="C14" s="7">
        <f>C13-1</f>
        <v>5</v>
      </c>
      <c r="D14" s="8"/>
    </row>
    <row r="15" spans="2:9" x14ac:dyDescent="0.2">
      <c r="B15" s="3" t="s">
        <v>10</v>
      </c>
      <c r="C15" s="7">
        <f>C12/C14</f>
        <v>1</v>
      </c>
      <c r="D15" s="8"/>
    </row>
    <row r="16" spans="2:9" x14ac:dyDescent="0.2">
      <c r="B16" s="3" t="s">
        <v>11</v>
      </c>
      <c r="C16" s="7">
        <f>_xlfn.COVARIANCE.S(C3:C8,D3:D8)</f>
        <v>1</v>
      </c>
      <c r="D16" s="8"/>
    </row>
    <row r="17" spans="2:4" x14ac:dyDescent="0.2">
      <c r="C17" s="7"/>
      <c r="D17" s="8"/>
    </row>
    <row r="18" spans="2:4" x14ac:dyDescent="0.2">
      <c r="B18" s="5" t="s">
        <v>12</v>
      </c>
      <c r="C18" s="17"/>
      <c r="D18" s="8"/>
    </row>
    <row r="19" spans="2:4" x14ac:dyDescent="0.2">
      <c r="B19" s="15" t="s">
        <v>46</v>
      </c>
      <c r="C19" s="7">
        <f>C12/C13</f>
        <v>0.83333333333333337</v>
      </c>
      <c r="D19" s="8"/>
    </row>
    <row r="20" spans="2:4" x14ac:dyDescent="0.2">
      <c r="B20" s="15" t="s">
        <v>13</v>
      </c>
      <c r="C20" s="7">
        <f>_xlfn.COVARIANCE.P(C3:C8,D3:D8)</f>
        <v>0.83333333333333337</v>
      </c>
      <c r="D20" s="8"/>
    </row>
    <row r="23" spans="2:4" x14ac:dyDescent="0.2">
      <c r="B23" s="5" t="s">
        <v>14</v>
      </c>
    </row>
    <row r="24" spans="2:4" ht="16" x14ac:dyDescent="0.2">
      <c r="B24" s="12" t="s">
        <v>15</v>
      </c>
      <c r="C24" s="17"/>
    </row>
    <row r="25" spans="2:4" ht="16" x14ac:dyDescent="0.2">
      <c r="B25" s="3" t="s">
        <v>28</v>
      </c>
      <c r="C25" s="7">
        <f>SUM(G3:G8)</f>
        <v>5</v>
      </c>
    </row>
    <row r="26" spans="2:4" ht="16" x14ac:dyDescent="0.2">
      <c r="B26" s="3" t="s">
        <v>29</v>
      </c>
      <c r="C26" s="7">
        <f>SUM(H3:H8)</f>
        <v>28</v>
      </c>
    </row>
    <row r="27" spans="2:4" ht="16" x14ac:dyDescent="0.2">
      <c r="B27" s="3" t="s">
        <v>30</v>
      </c>
      <c r="C27" s="7">
        <f>C26^0.5</f>
        <v>5.2915026221291814</v>
      </c>
    </row>
    <row r="28" spans="2:4" ht="16" x14ac:dyDescent="0.2">
      <c r="B28" s="3" t="s">
        <v>16</v>
      </c>
      <c r="C28" s="7">
        <f>SUM(I3:I8)</f>
        <v>9.5</v>
      </c>
    </row>
    <row r="29" spans="2:4" x14ac:dyDescent="0.2">
      <c r="B29" s="3" t="s">
        <v>17</v>
      </c>
      <c r="C29" s="7">
        <f>C28^0.5</f>
        <v>3.082207001484488</v>
      </c>
    </row>
    <row r="30" spans="2:4" ht="16" x14ac:dyDescent="0.2">
      <c r="B30" s="1" t="s">
        <v>18</v>
      </c>
      <c r="C30" s="7">
        <f>C25/(C27*C29)</f>
        <v>0.3065696697424829</v>
      </c>
    </row>
    <row r="32" spans="2:4" ht="16" x14ac:dyDescent="0.2">
      <c r="B32" s="12" t="s">
        <v>19</v>
      </c>
      <c r="C32" s="19" t="s">
        <v>20</v>
      </c>
    </row>
    <row r="33" spans="2:3" ht="16" x14ac:dyDescent="0.2">
      <c r="B33" s="13" t="s">
        <v>42</v>
      </c>
      <c r="C33" s="7">
        <f>C16</f>
        <v>1</v>
      </c>
    </row>
    <row r="34" spans="2:3" x14ac:dyDescent="0.2">
      <c r="B34" s="14" t="s">
        <v>43</v>
      </c>
      <c r="C34" s="7"/>
    </row>
    <row r="35" spans="2:3" ht="16" x14ac:dyDescent="0.2">
      <c r="B35" s="15" t="s">
        <v>22</v>
      </c>
      <c r="C35" s="7">
        <f>SUM(H3:H8)</f>
        <v>28</v>
      </c>
    </row>
    <row r="36" spans="2:3" ht="16" x14ac:dyDescent="0.2">
      <c r="B36" s="15" t="s">
        <v>23</v>
      </c>
      <c r="C36" s="7">
        <f>C35/C14</f>
        <v>5.6</v>
      </c>
    </row>
    <row r="37" spans="2:3" ht="18" x14ac:dyDescent="0.25">
      <c r="B37" s="15" t="s">
        <v>31</v>
      </c>
      <c r="C37" s="7">
        <f>C36^0.5</f>
        <v>2.3664319132398464</v>
      </c>
    </row>
    <row r="38" spans="2:3" x14ac:dyDescent="0.2">
      <c r="B38" s="15" t="s">
        <v>44</v>
      </c>
      <c r="C38" s="7">
        <f>_xlfn.STDEV.S(C3:C8)</f>
        <v>2.3664319132398464</v>
      </c>
    </row>
    <row r="39" spans="2:3" ht="16" x14ac:dyDescent="0.2">
      <c r="B39" s="16" t="s">
        <v>24</v>
      </c>
      <c r="C39" s="7"/>
    </row>
    <row r="40" spans="2:3" ht="16" x14ac:dyDescent="0.2">
      <c r="B40" s="15" t="s">
        <v>16</v>
      </c>
      <c r="C40" s="7">
        <f>SUM(I3:I8)</f>
        <v>9.5</v>
      </c>
    </row>
    <row r="41" spans="2:3" ht="16" x14ac:dyDescent="0.2">
      <c r="B41" s="15" t="s">
        <v>25</v>
      </c>
      <c r="C41" s="7">
        <f>C40/C14</f>
        <v>1.9</v>
      </c>
    </row>
    <row r="42" spans="2:3" ht="18" x14ac:dyDescent="0.25">
      <c r="B42" s="15" t="s">
        <v>32</v>
      </c>
      <c r="C42" s="7">
        <f>C41^0.5</f>
        <v>1.3784048752090221</v>
      </c>
    </row>
    <row r="43" spans="2:3" x14ac:dyDescent="0.2">
      <c r="B43" s="15" t="s">
        <v>45</v>
      </c>
      <c r="C43" s="7">
        <f>_xlfn.STDEV.S(D3:D8)</f>
        <v>1.3784048752090221</v>
      </c>
    </row>
    <row r="44" spans="2:3" ht="18" x14ac:dyDescent="0.25">
      <c r="B44" s="16" t="s">
        <v>26</v>
      </c>
      <c r="C44" s="7">
        <f>C33/(C37*C42)</f>
        <v>0.30656966974248295</v>
      </c>
    </row>
    <row r="45" spans="2:3" x14ac:dyDescent="0.2">
      <c r="B45" s="15" t="s">
        <v>27</v>
      </c>
      <c r="C45" s="7">
        <f>C16/(C38*C43)</f>
        <v>0.30656966974248295</v>
      </c>
    </row>
    <row r="46" spans="2:3" x14ac:dyDescent="0.2">
      <c r="B46" s="3"/>
    </row>
    <row r="47" spans="2:3" x14ac:dyDescent="0.2">
      <c r="B47" s="3"/>
    </row>
    <row r="48" spans="2:3" ht="16" x14ac:dyDescent="0.2">
      <c r="B48" s="12" t="s">
        <v>19</v>
      </c>
      <c r="C48" s="18" t="s">
        <v>21</v>
      </c>
    </row>
    <row r="49" spans="2:3" ht="16" x14ac:dyDescent="0.2">
      <c r="B49" s="13" t="s">
        <v>33</v>
      </c>
      <c r="C49" s="8">
        <f>C19</f>
        <v>0.83333333333333337</v>
      </c>
    </row>
    <row r="50" spans="2:3" x14ac:dyDescent="0.2">
      <c r="B50" s="14" t="s">
        <v>34</v>
      </c>
      <c r="C50" s="8"/>
    </row>
    <row r="51" spans="2:3" ht="16" x14ac:dyDescent="0.2">
      <c r="B51" s="15" t="s">
        <v>22</v>
      </c>
      <c r="C51" s="8">
        <f>SUM(H3:H8)</f>
        <v>28</v>
      </c>
    </row>
    <row r="52" spans="2:3" ht="16" x14ac:dyDescent="0.2">
      <c r="B52" s="15" t="s">
        <v>35</v>
      </c>
      <c r="C52" s="8">
        <f>C51/C13</f>
        <v>4.666666666666667</v>
      </c>
    </row>
    <row r="53" spans="2:3" ht="18" x14ac:dyDescent="0.25">
      <c r="B53" s="15" t="s">
        <v>36</v>
      </c>
      <c r="C53" s="8">
        <f>C52^0.5</f>
        <v>2.1602468994692869</v>
      </c>
    </row>
    <row r="54" spans="2:3" x14ac:dyDescent="0.2">
      <c r="B54" s="15" t="s">
        <v>37</v>
      </c>
      <c r="C54" s="8">
        <f>_xlfn.STDEV.P(C3:C8)</f>
        <v>2.1602468994692869</v>
      </c>
    </row>
    <row r="55" spans="2:3" ht="16" x14ac:dyDescent="0.2">
      <c r="B55" s="16" t="s">
        <v>38</v>
      </c>
      <c r="C55" s="8"/>
    </row>
    <row r="56" spans="2:3" ht="16" x14ac:dyDescent="0.2">
      <c r="B56" s="15" t="s">
        <v>16</v>
      </c>
      <c r="C56" s="8">
        <f>C40</f>
        <v>9.5</v>
      </c>
    </row>
    <row r="57" spans="2:3" ht="16" x14ac:dyDescent="0.2">
      <c r="B57" s="15" t="s">
        <v>39</v>
      </c>
      <c r="C57" s="8">
        <f>C56/C13</f>
        <v>1.5833333333333333</v>
      </c>
    </row>
    <row r="58" spans="2:3" ht="18" x14ac:dyDescent="0.25">
      <c r="B58" s="15" t="s">
        <v>40</v>
      </c>
      <c r="C58" s="8">
        <f>C57^0.5</f>
        <v>1.2583057392117916</v>
      </c>
    </row>
    <row r="59" spans="2:3" x14ac:dyDescent="0.2">
      <c r="B59" s="15" t="s">
        <v>41</v>
      </c>
      <c r="C59" s="8">
        <f>_xlfn.STDEV.P(D3:D8)</f>
        <v>1.2583057392117916</v>
      </c>
    </row>
    <row r="60" spans="2:3" ht="18" x14ac:dyDescent="0.25">
      <c r="B60" s="16" t="s">
        <v>26</v>
      </c>
      <c r="C60" s="7">
        <f>C49/(C53*C58)</f>
        <v>0.3065696697424829</v>
      </c>
    </row>
    <row r="61" spans="2:3" x14ac:dyDescent="0.2">
      <c r="B61" s="15" t="s">
        <v>27</v>
      </c>
      <c r="C61" s="8">
        <f>C49/(C54*C59)</f>
        <v>0.3065696697424829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2024-10-14T15:06:28Z</dcterms:modified>
</cp:coreProperties>
</file>