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Normality Testing in Excel - Skewness, Kurtosis and JB/Kurtosis/"/>
    </mc:Choice>
  </mc:AlternateContent>
  <xr:revisionPtr revIDLastSave="0" documentId="13_ncr:1_{2FBE450C-49A2-7E4B-9D3C-AA3E0263DE31}" xr6:coauthVersionLast="47" xr6:coauthVersionMax="47" xr10:uidLastSave="{00000000-0000-0000-0000-000000000000}"/>
  <bookViews>
    <workbookView xWindow="0" yWindow="500" windowWidth="33600" windowHeight="20500" xr2:uid="{474B7550-E03B-4541-A6F8-C1BCE7FB4584}"/>
  </bookViews>
  <sheets>
    <sheet name="Example 2a" sheetId="1" r:id="rId1"/>
    <sheet name="Example 2b " sheetId="2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2" l="1"/>
  <c r="D33" i="1"/>
  <c r="D25" i="2"/>
  <c r="D26" i="2" s="1"/>
  <c r="D24" i="2"/>
  <c r="D23" i="2"/>
  <c r="E21" i="2" s="1"/>
  <c r="F21" i="2" s="1"/>
  <c r="E6" i="2"/>
  <c r="F6" i="2" s="1"/>
  <c r="D40" i="1"/>
  <c r="D25" i="1"/>
  <c r="D29" i="1" s="1"/>
  <c r="D24" i="1"/>
  <c r="D23" i="1"/>
  <c r="E15" i="1" s="1"/>
  <c r="F15" i="1" l="1"/>
  <c r="G15" i="1" s="1"/>
  <c r="E3" i="1"/>
  <c r="F3" i="1" s="1"/>
  <c r="G3" i="1" s="1"/>
  <c r="E12" i="1"/>
  <c r="F12" i="1" s="1"/>
  <c r="G12" i="1" s="1"/>
  <c r="E10" i="1"/>
  <c r="F10" i="1" s="1"/>
  <c r="G10" i="1" s="1"/>
  <c r="E19" i="1"/>
  <c r="F19" i="1" s="1"/>
  <c r="G19" i="1" s="1"/>
  <c r="D30" i="1"/>
  <c r="D36" i="1" s="1"/>
  <c r="E4" i="1"/>
  <c r="F4" i="1" s="1"/>
  <c r="G4" i="1" s="1"/>
  <c r="E14" i="1"/>
  <c r="F14" i="1" s="1"/>
  <c r="G14" i="1" s="1"/>
  <c r="E8" i="1"/>
  <c r="F8" i="1" s="1"/>
  <c r="G8" i="1" s="1"/>
  <c r="E17" i="1"/>
  <c r="F17" i="1" s="1"/>
  <c r="G17" i="1" s="1"/>
  <c r="D28" i="1"/>
  <c r="E9" i="1"/>
  <c r="F9" i="1" s="1"/>
  <c r="G9" i="1" s="1"/>
  <c r="E18" i="1"/>
  <c r="F18" i="1" s="1"/>
  <c r="G18" i="1" s="1"/>
  <c r="E2" i="1"/>
  <c r="F2" i="1" s="1"/>
  <c r="G2" i="1" s="1"/>
  <c r="E11" i="1"/>
  <c r="F11" i="1" s="1"/>
  <c r="G11" i="1" s="1"/>
  <c r="E20" i="1"/>
  <c r="F20" i="1" s="1"/>
  <c r="G20" i="1" s="1"/>
  <c r="E14" i="2"/>
  <c r="F14" i="2" s="1"/>
  <c r="G14" i="2" s="1"/>
  <c r="G6" i="2"/>
  <c r="E6" i="1"/>
  <c r="F6" i="1" s="1"/>
  <c r="G6" i="1" s="1"/>
  <c r="E16" i="1"/>
  <c r="F16" i="1" s="1"/>
  <c r="G16" i="1" s="1"/>
  <c r="D26" i="1"/>
  <c r="D27" i="1" s="1"/>
  <c r="G21" i="2"/>
  <c r="E8" i="2"/>
  <c r="F8" i="2" s="1"/>
  <c r="G8" i="2" s="1"/>
  <c r="E16" i="2"/>
  <c r="F16" i="2" s="1"/>
  <c r="G16" i="2" s="1"/>
  <c r="E5" i="1"/>
  <c r="F5" i="1" s="1"/>
  <c r="G5" i="1" s="1"/>
  <c r="E13" i="1"/>
  <c r="F13" i="1" s="1"/>
  <c r="G13" i="1" s="1"/>
  <c r="E21" i="1"/>
  <c r="F21" i="1" s="1"/>
  <c r="G21" i="1" s="1"/>
  <c r="D35" i="1"/>
  <c r="E3" i="2"/>
  <c r="F3" i="2" s="1"/>
  <c r="G3" i="2" s="1"/>
  <c r="E11" i="2"/>
  <c r="F11" i="2" s="1"/>
  <c r="G11" i="2" s="1"/>
  <c r="E19" i="2"/>
  <c r="F19" i="2" s="1"/>
  <c r="G19" i="2" s="1"/>
  <c r="E9" i="2"/>
  <c r="F9" i="2" s="1"/>
  <c r="G9" i="2" s="1"/>
  <c r="E17" i="2"/>
  <c r="F17" i="2" s="1"/>
  <c r="G17" i="2" s="1"/>
  <c r="E4" i="2"/>
  <c r="F4" i="2" s="1"/>
  <c r="G4" i="2" s="1"/>
  <c r="E12" i="2"/>
  <c r="F12" i="2" s="1"/>
  <c r="G12" i="2" s="1"/>
  <c r="E20" i="2"/>
  <c r="F20" i="2" s="1"/>
  <c r="G20" i="2" s="1"/>
  <c r="E15" i="2"/>
  <c r="F15" i="2" s="1"/>
  <c r="G15" i="2" s="1"/>
  <c r="E2" i="2"/>
  <c r="F2" i="2" s="1"/>
  <c r="G2" i="2" s="1"/>
  <c r="E10" i="2"/>
  <c r="F10" i="2" s="1"/>
  <c r="G10" i="2" s="1"/>
  <c r="E18" i="2"/>
  <c r="F18" i="2" s="1"/>
  <c r="G18" i="2" s="1"/>
  <c r="E7" i="2"/>
  <c r="F7" i="2" s="1"/>
  <c r="G7" i="2" s="1"/>
  <c r="E7" i="1"/>
  <c r="F7" i="1" s="1"/>
  <c r="G7" i="1" s="1"/>
  <c r="E5" i="2"/>
  <c r="F5" i="2" s="1"/>
  <c r="G5" i="2" s="1"/>
  <c r="E13" i="2"/>
  <c r="F13" i="2" s="1"/>
  <c r="G13" i="2" s="1"/>
  <c r="D37" i="1" l="1"/>
  <c r="D31" i="1"/>
  <c r="D32" i="1" s="1"/>
  <c r="D28" i="2"/>
  <c r="D34" i="1" l="1"/>
  <c r="D39" i="1" s="1"/>
</calcChain>
</file>

<file path=xl/sharedStrings.xml><?xml version="1.0" encoding="utf-8"?>
<sst xmlns="http://schemas.openxmlformats.org/spreadsheetml/2006/main" count="33" uniqueCount="30">
  <si>
    <t>Year</t>
  </si>
  <si>
    <t>r</t>
  </si>
  <si>
    <t>r-r̄</t>
  </si>
  <si>
    <t>Average (r̄)</t>
  </si>
  <si>
    <t>n</t>
  </si>
  <si>
    <t>n+1</t>
  </si>
  <si>
    <t>n(n+1)</t>
  </si>
  <si>
    <t>n-1</t>
  </si>
  <si>
    <t>n-2</t>
  </si>
  <si>
    <t>n-3</t>
  </si>
  <si>
    <t>(n-1)(n-2)(n-3)</t>
  </si>
  <si>
    <t>n(n+1)/(n-1)(n-2)(n-3)</t>
  </si>
  <si>
    <t>(n-2)(n-3)</t>
  </si>
  <si>
    <t xml:space="preserve">Sample kurtosis </t>
  </si>
  <si>
    <t>Sample kurtosis using Excel</t>
  </si>
  <si>
    <t>Return</t>
  </si>
  <si>
    <t>N</t>
  </si>
  <si>
    <t>Population Standard Deviation (σ)</t>
  </si>
  <si>
    <t>r-r̄/σ</t>
  </si>
  <si>
    <r>
      <t>∑[(r-r̄)/σ]</t>
    </r>
    <r>
      <rPr>
        <vertAlign val="superscript"/>
        <sz val="11"/>
        <rFont val="Calibri"/>
        <family val="2"/>
      </rPr>
      <t>4</t>
    </r>
  </si>
  <si>
    <r>
      <t>3(n-1)</t>
    </r>
    <r>
      <rPr>
        <vertAlign val="superscript"/>
        <sz val="11"/>
        <color theme="1"/>
        <rFont val="Calibri"/>
        <family val="2"/>
      </rPr>
      <t>2</t>
    </r>
  </si>
  <si>
    <r>
      <t>(r-r̄)</t>
    </r>
    <r>
      <rPr>
        <b/>
        <vertAlign val="superscript"/>
        <sz val="11"/>
        <color rgb="FFFF0000"/>
        <rFont val="Calibri"/>
        <family val="2"/>
      </rPr>
      <t>4</t>
    </r>
  </si>
  <si>
    <r>
      <t>(r-r̄)</t>
    </r>
    <r>
      <rPr>
        <b/>
        <vertAlign val="superscript"/>
        <sz val="11"/>
        <color rgb="FFFF0000"/>
        <rFont val="Calibri"/>
        <family val="2"/>
      </rPr>
      <t>4</t>
    </r>
    <r>
      <rPr>
        <b/>
        <sz val="11"/>
        <color rgb="FFFF0000"/>
        <rFont val="Calibri"/>
        <family val="2"/>
      </rPr>
      <t>/N</t>
    </r>
  </si>
  <si>
    <r>
      <t>∑(r-r̄)</t>
    </r>
    <r>
      <rPr>
        <b/>
        <vertAlign val="superscript"/>
        <sz val="11"/>
        <color rgb="FFFF0000"/>
        <rFont val="Calibri"/>
        <family val="2"/>
      </rPr>
      <t>4</t>
    </r>
    <r>
      <rPr>
        <b/>
        <sz val="11"/>
        <color rgb="FFFF0000"/>
        <rFont val="Calibri"/>
        <family val="2"/>
      </rPr>
      <t>/N</t>
    </r>
  </si>
  <si>
    <r>
      <t>σ</t>
    </r>
    <r>
      <rPr>
        <vertAlign val="superscript"/>
        <sz val="11"/>
        <color theme="1"/>
        <rFont val="Calibri"/>
        <family val="2"/>
      </rPr>
      <t>4</t>
    </r>
  </si>
  <si>
    <r>
      <t>n(n+1)/(n-1)(n-2)(n-3)*∑[(r-r̄)/σ]</t>
    </r>
    <r>
      <rPr>
        <b/>
        <vertAlign val="superscript"/>
        <sz val="11"/>
        <color rgb="FFC00000"/>
        <rFont val="Calibri"/>
        <family val="2"/>
      </rPr>
      <t>4</t>
    </r>
  </si>
  <si>
    <r>
      <t>3(n-1)</t>
    </r>
    <r>
      <rPr>
        <b/>
        <vertAlign val="superscript"/>
        <sz val="11"/>
        <color rgb="FFC00000"/>
        <rFont val="Calibri"/>
        <family val="2"/>
      </rPr>
      <t>2</t>
    </r>
    <r>
      <rPr>
        <b/>
        <sz val="11"/>
        <color rgb="FFC00000"/>
        <rFont val="Calibri"/>
        <family val="2"/>
      </rPr>
      <t>/(n-2)(n-3)</t>
    </r>
  </si>
  <si>
    <r>
      <t>[(r-r̄)/σ]</t>
    </r>
    <r>
      <rPr>
        <b/>
        <vertAlign val="superscript"/>
        <sz val="11"/>
        <color rgb="FFC00000"/>
        <rFont val="Calibri"/>
        <family val="2"/>
      </rPr>
      <t>4</t>
    </r>
  </si>
  <si>
    <t>Sample Standard Deviation (σ)</t>
  </si>
  <si>
    <t>Population kurtosis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</si>
</sst>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Aptos Narrow"/>
      <family val="2"/>
      <scheme val="minor"/>
    </font>
    <font>
      <b/>
      <sz val="11"/>
      <color rgb="FFFF0000"/>
      <name val="Calibri"/>
      <family val="2"/>
    </font>
    <font>
      <sz val="11"/>
      <name val="Calibri"/>
      <family val="2"/>
    </font>
    <font>
      <b/>
      <vertAlign val="superscript"/>
      <sz val="11"/>
      <color rgb="FFFF0000"/>
      <name val="Calibri"/>
      <family val="2"/>
    </font>
    <font>
      <sz val="11"/>
      <color theme="1"/>
      <name val="Calibri"/>
      <family val="2"/>
    </font>
    <font>
      <vertAlign val="superscript"/>
      <sz val="11"/>
      <name val="Calibri"/>
      <family val="2"/>
    </font>
    <font>
      <vertAlign val="superscript"/>
      <sz val="11"/>
      <color theme="1"/>
      <name val="Calibri"/>
      <family val="2"/>
    </font>
    <font>
      <b/>
      <sz val="11"/>
      <color rgb="FFC00000"/>
      <name val="Calibri"/>
      <family val="2"/>
    </font>
    <font>
      <b/>
      <vertAlign val="superscript"/>
      <sz val="11"/>
      <color rgb="FFC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/>
    <xf numFmtId="164" fontId="4" fillId="0" borderId="0" xfId="0" applyNumberFormat="1" applyFont="1"/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64" fontId="1" fillId="0" borderId="0" xfId="0" applyNumberFormat="1" applyFont="1"/>
    <xf numFmtId="164" fontId="4" fillId="0" borderId="0" xfId="0" applyNumberFormat="1" applyFont="1" applyAlignment="1">
      <alignment horizontal="right"/>
    </xf>
    <xf numFmtId="2" fontId="4" fillId="0" borderId="0" xfId="0" applyNumberFormat="1" applyFont="1"/>
    <xf numFmtId="2" fontId="4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64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304800</xdr:colOff>
      <xdr:row>23</xdr:row>
      <xdr:rowOff>160020</xdr:rowOff>
    </xdr:from>
    <xdr:ext cx="4297680" cy="52197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9F21434F-E893-EC42-B37B-38A6A5E83FAC}"/>
                </a:ext>
              </a:extLst>
            </xdr:cNvPr>
            <xdr:cNvSpPr txBox="1"/>
          </xdr:nvSpPr>
          <xdr:spPr>
            <a:xfrm>
              <a:off x="7099300" y="4566920"/>
              <a:ext cx="4297680" cy="5219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0" i="1">
                        <a:solidFill>
                          <a:srgbClr val="C00000"/>
                        </a:solidFill>
                        <a:latin typeface="Cambria Math" panose="02040503050406030204" pitchFamily="18" charset="0"/>
                      </a:rPr>
                      <m:t>𝐾𝑢𝑟𝑡𝑜𝑠𝑖𝑠</m:t>
                    </m:r>
                    <m:r>
                      <a:rPr lang="en-ZA" sz="1100" b="0" i="1">
                        <a:solidFill>
                          <a:srgbClr val="C00000"/>
                        </a:solidFill>
                        <a:latin typeface="Cambria Math" panose="02040503050406030204" pitchFamily="18" charset="0"/>
                      </a:rPr>
                      <m:t>=</m:t>
                    </m:r>
                    <m:d>
                      <m:dPr>
                        <m:begChr m:val="["/>
                        <m:endChr m:val="]"/>
                        <m:ctrlPr>
                          <a:rPr lang="en-ZA" sz="1100" b="0" i="1">
                            <a:solidFill>
                              <a:srgbClr val="C00000"/>
                            </a:solidFill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ZA" sz="1100" b="0" i="1">
                                <a:solidFill>
                                  <a:srgbClr val="C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r>
                              <a:rPr lang="en-ZA" sz="1100" b="0" i="1">
                                <a:solidFill>
                                  <a:srgbClr val="C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𝑛</m:t>
                            </m:r>
                            <m:d>
                              <m:dPr>
                                <m:ctrlP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𝑛</m:t>
                                </m:r>
                                <m: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+1</m:t>
                                </m:r>
                              </m:e>
                            </m:d>
                          </m:num>
                          <m:den>
                            <m:d>
                              <m:dPr>
                                <m:ctrlP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𝑛</m:t>
                                </m:r>
                                <m: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−1</m:t>
                                </m:r>
                              </m:e>
                            </m:d>
                            <m:d>
                              <m:dPr>
                                <m:ctrlP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𝑛</m:t>
                                </m:r>
                                <m: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−2</m:t>
                                </m:r>
                              </m:e>
                            </m:d>
                            <m:d>
                              <m:dPr>
                                <m:ctrlP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𝑛</m:t>
                                </m:r>
                                <m: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−3</m:t>
                                </m:r>
                              </m:e>
                            </m:d>
                          </m:den>
                        </m:f>
                        <m:nary>
                          <m:naryPr>
                            <m:chr m:val="∑"/>
                            <m:subHide m:val="on"/>
                            <m:supHide m:val="on"/>
                            <m:ctrlPr>
                              <a:rPr lang="en-ZA" sz="1100" b="0" i="1">
                                <a:solidFill>
                                  <a:srgbClr val="C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naryPr>
                          <m:sub/>
                          <m:sup/>
                          <m:e>
                            <m:sSup>
                              <m:sSupPr>
                                <m:ctrlP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ZA" sz="1100" b="0" i="1">
                                        <a:solidFill>
                                          <a:srgbClr val="C0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f>
                                      <m:fPr>
                                        <m:ctrlPr>
                                          <a:rPr lang="en-ZA" sz="1100" b="0" i="1">
                                            <a:solidFill>
                                              <a:srgbClr val="C0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</m:ctrlPr>
                                      </m:fPr>
                                      <m:num>
                                        <m:sSub>
                                          <m:sSubPr>
                                            <m:ctrlPr>
                                              <a:rPr lang="en-ZA" sz="1100" b="0" i="1">
                                                <a:solidFill>
                                                  <a:srgbClr val="C0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</m:ctrlPr>
                                          </m:sSubPr>
                                          <m:e>
                                            <m:r>
                                              <a:rPr lang="en-ZA" sz="1100" b="0" i="1">
                                                <a:solidFill>
                                                  <a:srgbClr val="C0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𝑟</m:t>
                                            </m:r>
                                          </m:e>
                                          <m:sub>
                                            <m:r>
                                              <a:rPr lang="en-ZA" sz="1100" b="0" i="1">
                                                <a:solidFill>
                                                  <a:srgbClr val="C0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𝑖</m:t>
                                            </m:r>
                                          </m:sub>
                                        </m:sSub>
                                        <m:r>
                                          <a:rPr lang="en-ZA" sz="1100" b="0" i="1">
                                            <a:solidFill>
                                              <a:srgbClr val="C0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−</m:t>
                                        </m:r>
                                        <m:acc>
                                          <m:accPr>
                                            <m:chr m:val="̅"/>
                                            <m:ctrlPr>
                                              <a:rPr lang="en-ZA" sz="1100" b="0" i="1">
                                                <a:solidFill>
                                                  <a:srgbClr val="C0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</m:ctrlPr>
                                          </m:accPr>
                                          <m:e>
                                            <m:r>
                                              <a:rPr lang="en-ZA" sz="1100" b="0" i="1">
                                                <a:solidFill>
                                                  <a:srgbClr val="C0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𝑟</m:t>
                                            </m:r>
                                          </m:e>
                                        </m:acc>
                                      </m:num>
                                      <m:den>
                                        <m:r>
                                          <a:rPr lang="en-ZA" sz="1100" b="0" i="1">
                                            <a:solidFill>
                                              <a:srgbClr val="C0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𝜎</m:t>
                                        </m:r>
                                      </m:den>
                                    </m:f>
                                  </m:e>
                                </m:d>
                              </m:e>
                              <m:sup>
                                <m: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4</m:t>
                                </m:r>
                              </m:sup>
                            </m:sSup>
                          </m:e>
                        </m:nary>
                      </m:e>
                    </m:d>
                    <m:r>
                      <a:rPr lang="en-ZA" sz="1100" b="0" i="1">
                        <a:solidFill>
                          <a:srgbClr val="C00000"/>
                        </a:solidFill>
                        <a:latin typeface="Cambria Math" panose="02040503050406030204" pitchFamily="18" charset="0"/>
                      </a:rPr>
                      <m:t>−</m:t>
                    </m:r>
                    <m:f>
                      <m:fPr>
                        <m:ctrlPr>
                          <a:rPr lang="en-ZA" sz="1100" b="0" i="1">
                            <a:solidFill>
                              <a:srgbClr val="C0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p>
                          <m:sSupPr>
                            <m:ctrlPr>
                              <a:rPr lang="en-ZA" sz="1100" b="0" i="1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ZA" sz="1100" b="0" i="1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  <m:t>3</m:t>
                            </m:r>
                            <m:d>
                              <m:dPr>
                                <m:ctrlP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latin typeface="Cambria Math" panose="02040503050406030204" pitchFamily="18" charset="0"/>
                                  </a:rPr>
                                  <m:t>𝑛</m:t>
                                </m:r>
                                <m: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latin typeface="Cambria Math" panose="02040503050406030204" pitchFamily="18" charset="0"/>
                                  </a:rPr>
                                  <m:t>−1</m:t>
                                </m:r>
                              </m:e>
                            </m:d>
                          </m:e>
                          <m:sup>
                            <m:r>
                              <a:rPr lang="en-ZA" sz="1100" b="0" i="1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  <m:t>2</m:t>
                            </m:r>
                          </m:sup>
                        </m:sSup>
                      </m:num>
                      <m:den>
                        <m:d>
                          <m:dPr>
                            <m:ctrlPr>
                              <a:rPr lang="en-ZA" sz="1100" b="0" i="1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0" i="1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  <m:t>𝑛</m:t>
                            </m:r>
                            <m:r>
                              <a:rPr lang="en-ZA" sz="1100" b="0" i="1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  <m:t>−2</m:t>
                            </m:r>
                          </m:e>
                        </m:d>
                        <m:d>
                          <m:dPr>
                            <m:ctrlPr>
                              <a:rPr lang="en-ZA" sz="1100" b="0" i="1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0" i="1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  <m:t>𝑛</m:t>
                            </m:r>
                            <m:r>
                              <a:rPr lang="en-ZA" sz="1100" b="0" i="1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  <m:t>−3</m:t>
                            </m:r>
                          </m:e>
                        </m:d>
                      </m:den>
                    </m:f>
                  </m:oMath>
                </m:oMathPara>
              </a14:m>
              <a:endParaRPr lang="en-ZA" sz="1100">
                <a:solidFill>
                  <a:srgbClr val="C00000"/>
                </a:solidFill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9F21434F-E893-EC42-B37B-38A6A5E83FAC}"/>
                </a:ext>
              </a:extLst>
            </xdr:cNvPr>
            <xdr:cNvSpPr txBox="1"/>
          </xdr:nvSpPr>
          <xdr:spPr>
            <a:xfrm>
              <a:off x="7099300" y="4566920"/>
              <a:ext cx="4297680" cy="5219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:r>
                <a:rPr lang="en-ZA" sz="1100" b="0" i="0">
                  <a:solidFill>
                    <a:srgbClr val="C00000"/>
                  </a:solidFill>
                  <a:latin typeface="Cambria Math" panose="02040503050406030204" pitchFamily="18" charset="0"/>
                </a:rPr>
                <a:t>𝐾𝑢𝑟𝑡𝑜𝑠𝑖𝑠=[</a:t>
              </a:r>
              <a:r>
                <a:rPr lang="en-ZA" sz="1100" b="0" i="0">
                  <a:solidFill>
                    <a:srgbClr val="C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𝑛(𝑛+1)/(𝑛−1)(𝑛−2)(𝑛−3)  ∑▒((𝑟_𝑖−𝑟 ̅)/𝜎)^4 ]</a:t>
              </a:r>
              <a:r>
                <a:rPr lang="en-ZA" sz="1100" b="0" i="0">
                  <a:solidFill>
                    <a:srgbClr val="C00000"/>
                  </a:solidFill>
                  <a:latin typeface="Cambria Math" panose="02040503050406030204" pitchFamily="18" charset="0"/>
                </a:rPr>
                <a:t>−〖3(𝑛−1)〗^2/(𝑛−2)(𝑛−3) </a:t>
              </a:r>
              <a:endParaRPr lang="en-ZA" sz="1100">
                <a:solidFill>
                  <a:srgbClr val="C00000"/>
                </a:solidFill>
              </a:endParaRPr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25400</xdr:colOff>
      <xdr:row>23</xdr:row>
      <xdr:rowOff>88900</xdr:rowOff>
    </xdr:from>
    <xdr:ext cx="2533650" cy="45307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FC864659-E38E-0C4B-8F0B-382E83E66E98}"/>
                </a:ext>
              </a:extLst>
            </xdr:cNvPr>
            <xdr:cNvSpPr txBox="1"/>
          </xdr:nvSpPr>
          <xdr:spPr>
            <a:xfrm>
              <a:off x="5626100" y="4495800"/>
              <a:ext cx="2533650" cy="45307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1" i="1" smtClean="0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𝑷𝒐𝒑𝒖𝒍𝒂𝒕𝒊𝒐𝒏</m:t>
                    </m:r>
                    <m:r>
                      <a:rPr lang="en-ZA" sz="1100" b="1" i="1" smtClean="0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 </m:t>
                    </m:r>
                    <m:r>
                      <a:rPr lang="en-US" sz="1100" b="1" i="1" smtClean="0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𝑲𝒖𝒓𝒕𝒐𝒔𝒊𝒔</m:t>
                    </m:r>
                    <m:r>
                      <a:rPr lang="en-US" sz="1100" b="1" i="1" smtClean="0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100" b="1" i="1" smtClean="0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nary>
                          <m:naryPr>
                            <m:chr m:val="∑"/>
                            <m:ctrlPr>
                              <a:rPr lang="en-US" sz="1100" b="1" i="1" smtClean="0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naryPr>
                          <m:sub>
                            <m:r>
                              <m:rPr>
                                <m:brk m:alnAt="23"/>
                              </m:rPr>
                              <a:rPr lang="en-US" sz="1100" b="1" i="1" smtClean="0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𝒊</m:t>
                            </m:r>
                            <m:r>
                              <a:rPr lang="en-US" sz="1100" b="1" i="1" smtClean="0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=</m:t>
                            </m:r>
                            <m:r>
                              <a:rPr lang="en-US" sz="1100" b="1" i="1" smtClean="0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𝟏</m:t>
                            </m:r>
                          </m:sub>
                          <m:sup>
                            <m:r>
                              <a:rPr lang="en-US" sz="1100" b="1" i="1" smtClean="0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</m:sup>
                          <m:e>
                            <m:f>
                              <m:fPr>
                                <m:ctrlPr>
                                  <a:rPr lang="en-US" sz="1100" b="1" i="1" smtClean="0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</m:ctrlPr>
                              </m:fPr>
                              <m:num>
                                <m:sSup>
                                  <m:sSupPr>
                                    <m:ctrlPr>
                                      <a:rPr lang="en-US" sz="1100" b="1" i="1" smtClean="0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</a:rPr>
                                    </m:ctrlPr>
                                  </m:sSupPr>
                                  <m:e>
                                    <m:d>
                                      <m:dPr>
                                        <m:ctrlPr>
                                          <a:rPr lang="en-US" sz="1100" b="1" i="1" smtClean="0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dPr>
                                      <m:e>
                                        <m:r>
                                          <a:rPr lang="en-US" sz="1100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𝒓</m:t>
                                        </m:r>
                                        <m:r>
                                          <a:rPr lang="en-US" sz="1100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−</m:t>
                                        </m:r>
                                        <m:acc>
                                          <m:accPr>
                                            <m:chr m:val="̅"/>
                                            <m:ctrlPr>
                                              <a:rPr lang="en-US" sz="1100" i="1">
                                                <a:solidFill>
                                                  <a:srgbClr val="FF0000"/>
                                                </a:solidFill>
                                                <a:latin typeface="Cambria Math" panose="02040503050406030204" pitchFamily="18" charset="0"/>
                                              </a:rPr>
                                            </m:ctrlPr>
                                          </m:accPr>
                                          <m:e>
                                            <m:r>
                                              <a:rPr lang="en-US" sz="1100" i="1">
                                                <a:solidFill>
                                                  <a:srgbClr val="FF0000"/>
                                                </a:solidFill>
                                                <a:latin typeface="Cambria Math" panose="02040503050406030204" pitchFamily="18" charset="0"/>
                                              </a:rPr>
                                              <m:t>𝒓</m:t>
                                            </m:r>
                                          </m:e>
                                        </m:acc>
                                      </m:e>
                                    </m:d>
                                  </m:e>
                                  <m:sup>
                                    <m:r>
                                      <a:rPr lang="en-US" sz="1100" b="1" i="1" smtClean="0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</a:rPr>
                                      <m:t>𝟒</m:t>
                                    </m:r>
                                  </m:sup>
                                </m:sSup>
                              </m:num>
                              <m:den>
                                <m:r>
                                  <a:rPr lang="en-US" sz="1100" b="1" i="1" smtClean="0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  <m:t>𝑵</m:t>
                                </m:r>
                              </m:den>
                            </m:f>
                          </m:e>
                        </m:nary>
                      </m:num>
                      <m:den>
                        <m:sSup>
                          <m:sSupPr>
                            <m:ctrlPr>
                              <a:rPr lang="en-US" sz="1100" b="1" i="1" smtClean="0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US" sz="1100" b="1" i="1" smtClean="0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𝝈</m:t>
                            </m:r>
                          </m:e>
                          <m:sup>
                            <m:r>
                              <a:rPr lang="en-US" sz="1100" b="1" i="1" smtClean="0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𝟒</m:t>
                            </m:r>
                          </m:sup>
                        </m:sSup>
                      </m:den>
                    </m:f>
                  </m:oMath>
                </m:oMathPara>
              </a14:m>
              <a:endParaRPr lang="en-GB" sz="1100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FC864659-E38E-0C4B-8F0B-382E83E66E98}"/>
                </a:ext>
              </a:extLst>
            </xdr:cNvPr>
            <xdr:cNvSpPr txBox="1"/>
          </xdr:nvSpPr>
          <xdr:spPr>
            <a:xfrm>
              <a:off x="5626100" y="4495800"/>
              <a:ext cx="2533650" cy="45307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𝑷𝒐𝒑𝒖𝒍𝒂𝒕𝒊𝒐𝒏 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𝑲𝒖𝒓𝒕𝒐𝒔𝒊𝒔=(∑_(𝒊=𝟏)^𝒏▒(</a:t>
              </a:r>
              <a:r>
                <a:rPr lang="en-US" sz="1100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𝒓−𝒓 ̅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 )^𝟒/𝑵)/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𝝈^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𝟒 </a:t>
              </a:r>
              <a:endParaRPr lang="en-GB" sz="1100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50B9-0A10-D54A-AB65-DB71DA39EFEA}">
  <dimension ref="C1:G40"/>
  <sheetViews>
    <sheetView tabSelected="1" workbookViewId="0">
      <selection activeCell="C38" sqref="C38"/>
    </sheetView>
  </sheetViews>
  <sheetFormatPr baseColWidth="10" defaultColWidth="8.83203125" defaultRowHeight="15" x14ac:dyDescent="0.2"/>
  <cols>
    <col min="1" max="2" width="8.83203125" style="2"/>
    <col min="3" max="3" width="22.6640625" style="2" customWidth="1"/>
    <col min="4" max="4" width="12.6640625" style="2" bestFit="1" customWidth="1"/>
    <col min="5" max="7" width="8.83203125" style="2"/>
    <col min="8" max="8" width="11.5" style="2" customWidth="1"/>
    <col min="9" max="16384" width="8.83203125" style="2"/>
  </cols>
  <sheetData>
    <row r="1" spans="3:7" ht="17" x14ac:dyDescent="0.2">
      <c r="C1" s="11" t="s">
        <v>0</v>
      </c>
      <c r="D1" s="11" t="s">
        <v>1</v>
      </c>
      <c r="E1" s="11" t="s">
        <v>2</v>
      </c>
      <c r="F1" s="11" t="s">
        <v>18</v>
      </c>
      <c r="G1" s="11" t="s">
        <v>27</v>
      </c>
    </row>
    <row r="2" spans="3:7" x14ac:dyDescent="0.2">
      <c r="C2" s="4">
        <v>2001</v>
      </c>
      <c r="D2" s="2">
        <v>8.8000000000000007</v>
      </c>
      <c r="E2" s="8">
        <f t="shared" ref="E2:E21" si="0">D2-$D$23</f>
        <v>0.46000000000000085</v>
      </c>
      <c r="F2" s="8">
        <f t="shared" ref="F2:F21" si="1">E2/$D$24</f>
        <v>0.63829297074131397</v>
      </c>
      <c r="G2" s="8">
        <f>F2^4</f>
        <v>0.16598935868338541</v>
      </c>
    </row>
    <row r="3" spans="3:7" x14ac:dyDescent="0.2">
      <c r="C3" s="4">
        <v>2002</v>
      </c>
      <c r="D3" s="2">
        <v>8.5</v>
      </c>
      <c r="E3" s="8">
        <f t="shared" si="0"/>
        <v>0.16000000000000014</v>
      </c>
      <c r="F3" s="8">
        <f t="shared" si="1"/>
        <v>0.22201494634480465</v>
      </c>
      <c r="G3" s="8">
        <f t="shared" ref="G3:G21" si="2">F3^4</f>
        <v>2.4295668367649639E-3</v>
      </c>
    </row>
    <row r="4" spans="3:7" x14ac:dyDescent="0.2">
      <c r="C4" s="4">
        <v>2003</v>
      </c>
      <c r="D4" s="2">
        <v>8.1999999999999993</v>
      </c>
      <c r="E4" s="8">
        <f t="shared" si="0"/>
        <v>-0.14000000000000057</v>
      </c>
      <c r="F4" s="8">
        <f t="shared" si="1"/>
        <v>-0.1942630780517047</v>
      </c>
      <c r="G4" s="8">
        <f t="shared" si="2"/>
        <v>1.4241674743829963E-3</v>
      </c>
    </row>
    <row r="5" spans="3:7" x14ac:dyDescent="0.2">
      <c r="C5" s="4">
        <v>2004</v>
      </c>
      <c r="D5" s="2">
        <v>9.6999999999999993</v>
      </c>
      <c r="E5" s="8">
        <f t="shared" si="0"/>
        <v>1.3599999999999994</v>
      </c>
      <c r="F5" s="8">
        <f t="shared" si="1"/>
        <v>1.8871270439308372</v>
      </c>
      <c r="G5" s="8">
        <f t="shared" si="2"/>
        <v>12.682490735840345</v>
      </c>
    </row>
    <row r="6" spans="3:7" x14ac:dyDescent="0.2">
      <c r="C6" s="4">
        <v>2005</v>
      </c>
      <c r="D6" s="2">
        <v>6.7</v>
      </c>
      <c r="E6" s="8">
        <f t="shared" si="0"/>
        <v>-1.6399999999999997</v>
      </c>
      <c r="F6" s="8">
        <f t="shared" si="1"/>
        <v>-2.2756532000342453</v>
      </c>
      <c r="G6" s="8">
        <f t="shared" si="2"/>
        <v>26.817871930561612</v>
      </c>
    </row>
    <row r="7" spans="3:7" x14ac:dyDescent="0.2">
      <c r="C7" s="4">
        <v>2006</v>
      </c>
      <c r="D7" s="2">
        <v>7.7</v>
      </c>
      <c r="E7" s="8">
        <f t="shared" si="0"/>
        <v>-0.63999999999999968</v>
      </c>
      <c r="F7" s="8">
        <f t="shared" si="1"/>
        <v>-0.88805978537921737</v>
      </c>
      <c r="G7" s="8">
        <f t="shared" si="2"/>
        <v>0.62196911021182721</v>
      </c>
    </row>
    <row r="8" spans="3:7" x14ac:dyDescent="0.2">
      <c r="C8" s="4">
        <v>2007</v>
      </c>
      <c r="D8" s="2">
        <v>7.4</v>
      </c>
      <c r="E8" s="8">
        <f t="shared" si="0"/>
        <v>-0.9399999999999995</v>
      </c>
      <c r="F8" s="8">
        <f t="shared" si="1"/>
        <v>-1.3043378097757254</v>
      </c>
      <c r="G8" s="8">
        <f t="shared" si="2"/>
        <v>2.8944118973613349</v>
      </c>
    </row>
    <row r="9" spans="3:7" x14ac:dyDescent="0.2">
      <c r="C9" s="4">
        <v>2008</v>
      </c>
      <c r="D9" s="2">
        <v>8.6</v>
      </c>
      <c r="E9" s="8">
        <f t="shared" si="0"/>
        <v>0.25999999999999979</v>
      </c>
      <c r="F9" s="8">
        <f t="shared" si="1"/>
        <v>0.36077428781030696</v>
      </c>
      <c r="G9" s="8">
        <f t="shared" si="2"/>
        <v>1.6941127545127849E-2</v>
      </c>
    </row>
    <row r="10" spans="3:7" x14ac:dyDescent="0.2">
      <c r="C10" s="4">
        <v>2009</v>
      </c>
      <c r="D10" s="2">
        <v>8.1</v>
      </c>
      <c r="E10" s="8">
        <f t="shared" si="0"/>
        <v>-0.24000000000000021</v>
      </c>
      <c r="F10" s="8">
        <f t="shared" si="1"/>
        <v>-0.33302241951720701</v>
      </c>
      <c r="G10" s="8">
        <f t="shared" si="2"/>
        <v>1.2299682111122635E-2</v>
      </c>
    </row>
    <row r="11" spans="3:7" x14ac:dyDescent="0.2">
      <c r="C11" s="4">
        <v>2010</v>
      </c>
      <c r="D11" s="2">
        <v>9.5</v>
      </c>
      <c r="E11" s="8">
        <f t="shared" si="0"/>
        <v>1.1600000000000001</v>
      </c>
      <c r="F11" s="8">
        <f t="shared" si="1"/>
        <v>1.6096083609998326</v>
      </c>
      <c r="G11" s="8">
        <f t="shared" si="2"/>
        <v>6.7124471166951389</v>
      </c>
    </row>
    <row r="12" spans="3:7" x14ac:dyDescent="0.2">
      <c r="C12" s="4">
        <v>2011</v>
      </c>
      <c r="D12" s="2">
        <v>7.7</v>
      </c>
      <c r="E12" s="8">
        <f t="shared" si="0"/>
        <v>-0.63999999999999968</v>
      </c>
      <c r="F12" s="8">
        <f t="shared" si="1"/>
        <v>-0.88805978537921737</v>
      </c>
      <c r="G12" s="8">
        <f t="shared" si="2"/>
        <v>0.62196911021182721</v>
      </c>
    </row>
    <row r="13" spans="3:7" x14ac:dyDescent="0.2">
      <c r="C13" s="4">
        <v>2012</v>
      </c>
      <c r="D13" s="2">
        <v>8.8000000000000007</v>
      </c>
      <c r="E13" s="8">
        <f t="shared" si="0"/>
        <v>0.46000000000000085</v>
      </c>
      <c r="F13" s="8">
        <f t="shared" si="1"/>
        <v>0.63829297074131397</v>
      </c>
      <c r="G13" s="8">
        <f t="shared" si="2"/>
        <v>0.16598935868338541</v>
      </c>
    </row>
    <row r="14" spans="3:7" x14ac:dyDescent="0.2">
      <c r="C14" s="4">
        <v>2013</v>
      </c>
      <c r="D14" s="2">
        <v>8.5</v>
      </c>
      <c r="E14" s="8">
        <f t="shared" si="0"/>
        <v>0.16000000000000014</v>
      </c>
      <c r="F14" s="8">
        <f t="shared" si="1"/>
        <v>0.22201494634480465</v>
      </c>
      <c r="G14" s="8">
        <f t="shared" si="2"/>
        <v>2.4295668367649639E-3</v>
      </c>
    </row>
    <row r="15" spans="3:7" x14ac:dyDescent="0.2">
      <c r="C15" s="4">
        <v>2014</v>
      </c>
      <c r="D15" s="2">
        <v>7.6</v>
      </c>
      <c r="E15" s="8">
        <f t="shared" si="0"/>
        <v>-0.74000000000000021</v>
      </c>
      <c r="F15" s="8">
        <f t="shared" si="1"/>
        <v>-1.0268191268447209</v>
      </c>
      <c r="G15" s="8">
        <f t="shared" si="2"/>
        <v>1.1116697784077758</v>
      </c>
    </row>
    <row r="16" spans="3:7" x14ac:dyDescent="0.2">
      <c r="C16" s="4">
        <v>2015</v>
      </c>
      <c r="D16" s="2">
        <v>8.1</v>
      </c>
      <c r="E16" s="8">
        <f t="shared" si="0"/>
        <v>-0.24000000000000021</v>
      </c>
      <c r="F16" s="8">
        <f t="shared" si="1"/>
        <v>-0.33302241951720701</v>
      </c>
      <c r="G16" s="8">
        <f t="shared" si="2"/>
        <v>1.2299682111122635E-2</v>
      </c>
    </row>
    <row r="17" spans="3:7" x14ac:dyDescent="0.2">
      <c r="C17" s="4">
        <v>2016</v>
      </c>
      <c r="D17" s="2">
        <v>8.1999999999999993</v>
      </c>
      <c r="E17" s="8">
        <f t="shared" si="0"/>
        <v>-0.14000000000000057</v>
      </c>
      <c r="F17" s="8">
        <f t="shared" si="1"/>
        <v>-0.1942630780517047</v>
      </c>
      <c r="G17" s="8">
        <f t="shared" si="2"/>
        <v>1.4241674743829963E-3</v>
      </c>
    </row>
    <row r="18" spans="3:7" x14ac:dyDescent="0.2">
      <c r="C18" s="4">
        <v>2017</v>
      </c>
      <c r="D18" s="2">
        <v>8.1999999999999993</v>
      </c>
      <c r="E18" s="8">
        <f t="shared" si="0"/>
        <v>-0.14000000000000057</v>
      </c>
      <c r="F18" s="8">
        <f t="shared" si="1"/>
        <v>-0.1942630780517047</v>
      </c>
      <c r="G18" s="8">
        <f t="shared" si="2"/>
        <v>1.4241674743829963E-3</v>
      </c>
    </row>
    <row r="19" spans="3:7" x14ac:dyDescent="0.2">
      <c r="C19" s="4">
        <v>2018</v>
      </c>
      <c r="D19" s="2">
        <v>8.4</v>
      </c>
      <c r="E19" s="8">
        <f t="shared" si="0"/>
        <v>6.0000000000000497E-2</v>
      </c>
      <c r="F19" s="8">
        <f t="shared" si="1"/>
        <v>8.3255604879302364E-2</v>
      </c>
      <c r="G19" s="8">
        <f t="shared" si="2"/>
        <v>4.8045633246574194E-5</v>
      </c>
    </row>
    <row r="20" spans="3:7" x14ac:dyDescent="0.2">
      <c r="C20" s="4">
        <v>2019</v>
      </c>
      <c r="D20" s="2">
        <v>9</v>
      </c>
      <c r="E20" s="8">
        <f t="shared" si="0"/>
        <v>0.66000000000000014</v>
      </c>
      <c r="F20" s="8">
        <f t="shared" si="1"/>
        <v>0.91581165367231865</v>
      </c>
      <c r="G20" s="8">
        <f t="shared" si="2"/>
        <v>0.70343611636307024</v>
      </c>
    </row>
    <row r="21" spans="3:7" x14ac:dyDescent="0.2">
      <c r="C21" s="4">
        <v>2020</v>
      </c>
      <c r="D21" s="2">
        <v>9.1</v>
      </c>
      <c r="E21" s="8">
        <f t="shared" si="0"/>
        <v>0.75999999999999979</v>
      </c>
      <c r="F21" s="8">
        <f t="shared" si="1"/>
        <v>1.0545709951378208</v>
      </c>
      <c r="G21" s="8">
        <f t="shared" si="2"/>
        <v>1.2368108583361144</v>
      </c>
    </row>
    <row r="22" spans="3:7" x14ac:dyDescent="0.2">
      <c r="C22" s="4"/>
      <c r="E22" s="4"/>
      <c r="F22" s="4"/>
      <c r="G22" s="4"/>
    </row>
    <row r="23" spans="3:7" x14ac:dyDescent="0.2">
      <c r="C23" s="4" t="s">
        <v>3</v>
      </c>
      <c r="D23" s="3">
        <f>AVERAGE(D2:D21)</f>
        <v>8.34</v>
      </c>
      <c r="F23" s="1"/>
      <c r="G23" s="3"/>
    </row>
    <row r="24" spans="3:7" x14ac:dyDescent="0.2">
      <c r="C24" s="4" t="s">
        <v>28</v>
      </c>
      <c r="D24" s="3">
        <f>_xlfn.STDEV.S(D2:D21)</f>
        <v>0.72067220083241157</v>
      </c>
    </row>
    <row r="25" spans="3:7" x14ac:dyDescent="0.2">
      <c r="C25" s="4" t="s">
        <v>4</v>
      </c>
      <c r="D25" s="9">
        <f>COUNT(D2:D21)</f>
        <v>20</v>
      </c>
    </row>
    <row r="26" spans="3:7" x14ac:dyDescent="0.2">
      <c r="C26" s="4" t="s">
        <v>5</v>
      </c>
      <c r="D26" s="9">
        <f>D25+1</f>
        <v>21</v>
      </c>
    </row>
    <row r="27" spans="3:7" x14ac:dyDescent="0.2">
      <c r="C27" s="4" t="s">
        <v>6</v>
      </c>
      <c r="D27" s="9">
        <f>D25*D26</f>
        <v>420</v>
      </c>
    </row>
    <row r="28" spans="3:7" x14ac:dyDescent="0.2">
      <c r="C28" s="4" t="s">
        <v>7</v>
      </c>
      <c r="D28" s="9">
        <f>D25-1</f>
        <v>19</v>
      </c>
    </row>
    <row r="29" spans="3:7" x14ac:dyDescent="0.2">
      <c r="C29" s="4" t="s">
        <v>8</v>
      </c>
      <c r="D29" s="9">
        <f>D25-2</f>
        <v>18</v>
      </c>
    </row>
    <row r="30" spans="3:7" x14ac:dyDescent="0.2">
      <c r="C30" s="4" t="s">
        <v>9</v>
      </c>
      <c r="D30" s="9">
        <f>D25-3</f>
        <v>17</v>
      </c>
    </row>
    <row r="31" spans="3:7" x14ac:dyDescent="0.2">
      <c r="C31" s="4" t="s">
        <v>10</v>
      </c>
      <c r="D31" s="9">
        <f>D28*D29*D30</f>
        <v>5814</v>
      </c>
    </row>
    <row r="32" spans="3:7" x14ac:dyDescent="0.2">
      <c r="C32" s="4" t="s">
        <v>11</v>
      </c>
      <c r="D32" s="3">
        <f>D27/D31</f>
        <v>7.223942208462332E-2</v>
      </c>
    </row>
    <row r="33" spans="3:4" ht="17" x14ac:dyDescent="0.2">
      <c r="C33" s="5" t="s">
        <v>19</v>
      </c>
      <c r="D33" s="3">
        <f>SUM(G2:G21)</f>
        <v>53.785775544853117</v>
      </c>
    </row>
    <row r="34" spans="3:4" ht="17" x14ac:dyDescent="0.2">
      <c r="C34" s="11" t="s">
        <v>25</v>
      </c>
      <c r="D34" s="12">
        <f>D27/D31*D33</f>
        <v>3.8854533417334549</v>
      </c>
    </row>
    <row r="35" spans="3:4" ht="17" x14ac:dyDescent="0.2">
      <c r="C35" s="4" t="s">
        <v>20</v>
      </c>
      <c r="D35" s="9">
        <f>3*D28^2</f>
        <v>1083</v>
      </c>
    </row>
    <row r="36" spans="3:4" x14ac:dyDescent="0.2">
      <c r="C36" s="4" t="s">
        <v>12</v>
      </c>
      <c r="D36" s="9">
        <f>D29*D30</f>
        <v>306</v>
      </c>
    </row>
    <row r="37" spans="3:4" ht="17" x14ac:dyDescent="0.2">
      <c r="C37" s="11" t="s">
        <v>26</v>
      </c>
      <c r="D37" s="12">
        <f>D35/D36</f>
        <v>3.5392156862745097</v>
      </c>
    </row>
    <row r="38" spans="3:4" x14ac:dyDescent="0.2">
      <c r="D38" s="3"/>
    </row>
    <row r="39" spans="3:4" x14ac:dyDescent="0.2">
      <c r="C39" s="11" t="s">
        <v>13</v>
      </c>
      <c r="D39" s="12">
        <f>D34-D37</f>
        <v>0.34623765545894525</v>
      </c>
    </row>
    <row r="40" spans="3:4" x14ac:dyDescent="0.2">
      <c r="C40" s="4" t="s">
        <v>14</v>
      </c>
      <c r="D40" s="3">
        <f>KURT(D2:D21)</f>
        <v>0.34623765545894525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F1A1F-0535-5847-B487-4B400E062428}">
  <dimension ref="C1:G43"/>
  <sheetViews>
    <sheetView workbookViewId="0">
      <selection activeCell="C29" sqref="C29"/>
    </sheetView>
  </sheetViews>
  <sheetFormatPr baseColWidth="10" defaultColWidth="8.83203125" defaultRowHeight="15" x14ac:dyDescent="0.2"/>
  <cols>
    <col min="1" max="2" width="8.83203125" style="2"/>
    <col min="3" max="3" width="33.33203125" style="2" bestFit="1" customWidth="1"/>
    <col min="4" max="4" width="13.6640625" style="4" bestFit="1" customWidth="1"/>
    <col min="5" max="6" width="8.83203125" style="2"/>
    <col min="7" max="7" width="9.33203125" style="2" bestFit="1" customWidth="1"/>
    <col min="8" max="16384" width="8.83203125" style="2"/>
  </cols>
  <sheetData>
    <row r="1" spans="3:7" ht="17" x14ac:dyDescent="0.2">
      <c r="C1" s="6" t="s">
        <v>0</v>
      </c>
      <c r="D1" s="6" t="s">
        <v>15</v>
      </c>
      <c r="E1" s="6" t="s">
        <v>2</v>
      </c>
      <c r="F1" s="6" t="s">
        <v>21</v>
      </c>
      <c r="G1" s="6" t="s">
        <v>22</v>
      </c>
    </row>
    <row r="2" spans="3:7" x14ac:dyDescent="0.2">
      <c r="C2" s="2">
        <v>2001</v>
      </c>
      <c r="D2" s="4">
        <v>8.8000000000000007</v>
      </c>
      <c r="E2" s="2">
        <f>D2-$D$23</f>
        <v>0.46000000000000085</v>
      </c>
      <c r="F2" s="3">
        <f>E2^4</f>
        <v>4.4774560000000331E-2</v>
      </c>
      <c r="G2" s="3">
        <f>F2/$D$24</f>
        <v>2.2387280000000166E-3</v>
      </c>
    </row>
    <row r="3" spans="3:7" x14ac:dyDescent="0.2">
      <c r="C3" s="2">
        <v>2002</v>
      </c>
      <c r="D3" s="4">
        <v>8.5</v>
      </c>
      <c r="E3" s="2">
        <f t="shared" ref="E3:E21" si="0">D3-$D$23</f>
        <v>0.16000000000000014</v>
      </c>
      <c r="F3" s="3">
        <f t="shared" ref="F3:F21" si="1">E3^4</f>
        <v>6.553600000000024E-4</v>
      </c>
      <c r="G3" s="3">
        <f t="shared" ref="G3:G21" si="2">F3/$D$24</f>
        <v>3.2768000000000117E-5</v>
      </c>
    </row>
    <row r="4" spans="3:7" x14ac:dyDescent="0.2">
      <c r="C4" s="2">
        <v>2003</v>
      </c>
      <c r="D4" s="4">
        <v>8.1999999999999993</v>
      </c>
      <c r="E4" s="2">
        <f t="shared" si="0"/>
        <v>-0.14000000000000057</v>
      </c>
      <c r="F4" s="3">
        <f t="shared" si="1"/>
        <v>3.8416000000000622E-4</v>
      </c>
      <c r="G4" s="3">
        <f t="shared" si="2"/>
        <v>1.9208000000000311E-5</v>
      </c>
    </row>
    <row r="5" spans="3:7" x14ac:dyDescent="0.2">
      <c r="C5" s="2">
        <v>2004</v>
      </c>
      <c r="D5" s="4">
        <v>9.6999999999999993</v>
      </c>
      <c r="E5" s="2">
        <f t="shared" si="0"/>
        <v>1.3599999999999994</v>
      </c>
      <c r="F5" s="3">
        <f t="shared" si="1"/>
        <v>3.4210201599999941</v>
      </c>
      <c r="G5" s="3">
        <f t="shared" si="2"/>
        <v>0.1710510079999997</v>
      </c>
    </row>
    <row r="6" spans="3:7" x14ac:dyDescent="0.2">
      <c r="C6" s="2">
        <v>2005</v>
      </c>
      <c r="D6" s="4">
        <v>6.7</v>
      </c>
      <c r="E6" s="2">
        <f t="shared" si="0"/>
        <v>-1.6399999999999997</v>
      </c>
      <c r="F6" s="3">
        <f t="shared" si="1"/>
        <v>7.2339481599999953</v>
      </c>
      <c r="G6" s="3">
        <f t="shared" si="2"/>
        <v>0.36169740799999978</v>
      </c>
    </row>
    <row r="7" spans="3:7" x14ac:dyDescent="0.2">
      <c r="C7" s="2">
        <v>2006</v>
      </c>
      <c r="D7" s="4">
        <v>7.7</v>
      </c>
      <c r="E7" s="2">
        <f t="shared" si="0"/>
        <v>-0.63999999999999968</v>
      </c>
      <c r="F7" s="3">
        <f t="shared" si="1"/>
        <v>0.16777215999999964</v>
      </c>
      <c r="G7" s="3">
        <f t="shared" si="2"/>
        <v>8.3886079999999814E-3</v>
      </c>
    </row>
    <row r="8" spans="3:7" x14ac:dyDescent="0.2">
      <c r="C8" s="2">
        <v>2007</v>
      </c>
      <c r="D8" s="4">
        <v>7.4</v>
      </c>
      <c r="E8" s="2">
        <f t="shared" si="0"/>
        <v>-0.9399999999999995</v>
      </c>
      <c r="F8" s="3">
        <f t="shared" si="1"/>
        <v>0.78074895999999827</v>
      </c>
      <c r="G8" s="3">
        <f t="shared" si="2"/>
        <v>3.9037447999999912E-2</v>
      </c>
    </row>
    <row r="9" spans="3:7" x14ac:dyDescent="0.2">
      <c r="C9" s="2">
        <v>2008</v>
      </c>
      <c r="D9" s="4">
        <v>8.6</v>
      </c>
      <c r="E9" s="2">
        <f t="shared" si="0"/>
        <v>0.25999999999999979</v>
      </c>
      <c r="F9" s="3">
        <f t="shared" si="1"/>
        <v>4.5697599999999844E-3</v>
      </c>
      <c r="G9" s="3">
        <f t="shared" si="2"/>
        <v>2.2848799999999921E-4</v>
      </c>
    </row>
    <row r="10" spans="3:7" x14ac:dyDescent="0.2">
      <c r="C10" s="2">
        <v>2009</v>
      </c>
      <c r="D10" s="4">
        <v>8.1</v>
      </c>
      <c r="E10" s="2">
        <f t="shared" si="0"/>
        <v>-0.24000000000000021</v>
      </c>
      <c r="F10" s="3">
        <f t="shared" si="1"/>
        <v>3.3177600000000116E-3</v>
      </c>
      <c r="G10" s="3">
        <f t="shared" si="2"/>
        <v>1.6588800000000059E-4</v>
      </c>
    </row>
    <row r="11" spans="3:7" x14ac:dyDescent="0.2">
      <c r="C11" s="2">
        <v>2010</v>
      </c>
      <c r="D11" s="4">
        <v>9.5</v>
      </c>
      <c r="E11" s="2">
        <f t="shared" si="0"/>
        <v>1.1600000000000001</v>
      </c>
      <c r="F11" s="3">
        <f t="shared" si="1"/>
        <v>1.810639360000001</v>
      </c>
      <c r="G11" s="3">
        <f t="shared" si="2"/>
        <v>9.0531968000000046E-2</v>
      </c>
    </row>
    <row r="12" spans="3:7" x14ac:dyDescent="0.2">
      <c r="C12" s="2">
        <v>2011</v>
      </c>
      <c r="D12" s="4">
        <v>7.7</v>
      </c>
      <c r="E12" s="2">
        <f t="shared" si="0"/>
        <v>-0.63999999999999968</v>
      </c>
      <c r="F12" s="3">
        <f t="shared" si="1"/>
        <v>0.16777215999999964</v>
      </c>
      <c r="G12" s="3">
        <f t="shared" si="2"/>
        <v>8.3886079999999814E-3</v>
      </c>
    </row>
    <row r="13" spans="3:7" x14ac:dyDescent="0.2">
      <c r="C13" s="2">
        <v>2012</v>
      </c>
      <c r="D13" s="4">
        <v>8.8000000000000007</v>
      </c>
      <c r="E13" s="2">
        <f t="shared" si="0"/>
        <v>0.46000000000000085</v>
      </c>
      <c r="F13" s="3">
        <f t="shared" si="1"/>
        <v>4.4774560000000331E-2</v>
      </c>
      <c r="G13" s="3">
        <f t="shared" si="2"/>
        <v>2.2387280000000166E-3</v>
      </c>
    </row>
    <row r="14" spans="3:7" x14ac:dyDescent="0.2">
      <c r="C14" s="2">
        <v>2013</v>
      </c>
      <c r="D14" s="4">
        <v>8.5</v>
      </c>
      <c r="E14" s="2">
        <f t="shared" si="0"/>
        <v>0.16000000000000014</v>
      </c>
      <c r="F14" s="3">
        <f t="shared" si="1"/>
        <v>6.553600000000024E-4</v>
      </c>
      <c r="G14" s="3">
        <f t="shared" si="2"/>
        <v>3.2768000000000117E-5</v>
      </c>
    </row>
    <row r="15" spans="3:7" x14ac:dyDescent="0.2">
      <c r="C15" s="2">
        <v>2014</v>
      </c>
      <c r="D15" s="4">
        <v>7.6</v>
      </c>
      <c r="E15" s="2">
        <f t="shared" si="0"/>
        <v>-0.74000000000000021</v>
      </c>
      <c r="F15" s="3">
        <f t="shared" si="1"/>
        <v>0.29986576000000031</v>
      </c>
      <c r="G15" s="3">
        <f t="shared" si="2"/>
        <v>1.4993288000000016E-2</v>
      </c>
    </row>
    <row r="16" spans="3:7" x14ac:dyDescent="0.2">
      <c r="C16" s="2">
        <v>2015</v>
      </c>
      <c r="D16" s="4">
        <v>8.1</v>
      </c>
      <c r="E16" s="2">
        <f t="shared" si="0"/>
        <v>-0.24000000000000021</v>
      </c>
      <c r="F16" s="3">
        <f t="shared" si="1"/>
        <v>3.3177600000000116E-3</v>
      </c>
      <c r="G16" s="3">
        <f t="shared" si="2"/>
        <v>1.6588800000000059E-4</v>
      </c>
    </row>
    <row r="17" spans="3:7" x14ac:dyDescent="0.2">
      <c r="C17" s="2">
        <v>2016</v>
      </c>
      <c r="D17" s="4">
        <v>8.1999999999999993</v>
      </c>
      <c r="E17" s="2">
        <f t="shared" si="0"/>
        <v>-0.14000000000000057</v>
      </c>
      <c r="F17" s="3">
        <f t="shared" si="1"/>
        <v>3.8416000000000622E-4</v>
      </c>
      <c r="G17" s="3">
        <f t="shared" si="2"/>
        <v>1.9208000000000311E-5</v>
      </c>
    </row>
    <row r="18" spans="3:7" x14ac:dyDescent="0.2">
      <c r="C18" s="2">
        <v>2017</v>
      </c>
      <c r="D18" s="4">
        <v>8.1999999999999993</v>
      </c>
      <c r="E18" s="2">
        <f t="shared" si="0"/>
        <v>-0.14000000000000057</v>
      </c>
      <c r="F18" s="3">
        <f t="shared" si="1"/>
        <v>3.8416000000000622E-4</v>
      </c>
      <c r="G18" s="3">
        <f t="shared" si="2"/>
        <v>1.9208000000000311E-5</v>
      </c>
    </row>
    <row r="19" spans="3:7" x14ac:dyDescent="0.2">
      <c r="C19" s="2">
        <v>2018</v>
      </c>
      <c r="D19" s="4">
        <v>8.4</v>
      </c>
      <c r="E19" s="2">
        <f t="shared" si="0"/>
        <v>6.0000000000000497E-2</v>
      </c>
      <c r="F19" s="3">
        <f t="shared" si="1"/>
        <v>1.296000000000043E-5</v>
      </c>
      <c r="G19" s="3">
        <f t="shared" si="2"/>
        <v>6.4800000000002147E-7</v>
      </c>
    </row>
    <row r="20" spans="3:7" x14ac:dyDescent="0.2">
      <c r="C20" s="2">
        <v>2019</v>
      </c>
      <c r="D20" s="4">
        <v>9</v>
      </c>
      <c r="E20" s="2">
        <f t="shared" si="0"/>
        <v>0.66000000000000014</v>
      </c>
      <c r="F20" s="3">
        <f t="shared" si="1"/>
        <v>0.18974736000000017</v>
      </c>
      <c r="G20" s="3">
        <f t="shared" si="2"/>
        <v>9.4873680000000082E-3</v>
      </c>
    </row>
    <row r="21" spans="3:7" x14ac:dyDescent="0.2">
      <c r="C21" s="2">
        <v>2020</v>
      </c>
      <c r="D21" s="4">
        <v>9.1</v>
      </c>
      <c r="E21" s="2">
        <f t="shared" si="0"/>
        <v>0.75999999999999979</v>
      </c>
      <c r="F21" s="3">
        <f t="shared" si="1"/>
        <v>0.3336217599999996</v>
      </c>
      <c r="G21" s="3">
        <f t="shared" si="2"/>
        <v>1.6681087999999979E-2</v>
      </c>
    </row>
    <row r="23" spans="3:7" x14ac:dyDescent="0.2">
      <c r="C23" s="4" t="s">
        <v>3</v>
      </c>
      <c r="D23" s="8">
        <f>AVERAGE(D2:D21)</f>
        <v>8.34</v>
      </c>
      <c r="F23" s="1"/>
      <c r="G23" s="7"/>
    </row>
    <row r="24" spans="3:7" x14ac:dyDescent="0.2">
      <c r="C24" s="4" t="s">
        <v>16</v>
      </c>
      <c r="D24" s="10">
        <f>COUNT(D2:D21)</f>
        <v>20</v>
      </c>
    </row>
    <row r="25" spans="3:7" x14ac:dyDescent="0.2">
      <c r="C25" s="4" t="s">
        <v>17</v>
      </c>
      <c r="D25" s="8">
        <f>_xlfn.STDEV.P(D2:D21)</f>
        <v>0.70242437315343786</v>
      </c>
    </row>
    <row r="26" spans="3:7" ht="17" x14ac:dyDescent="0.2">
      <c r="C26" s="4" t="s">
        <v>24</v>
      </c>
      <c r="D26" s="8">
        <f>D25^4</f>
        <v>0.24344356000000011</v>
      </c>
    </row>
    <row r="27" spans="3:7" ht="17" x14ac:dyDescent="0.2">
      <c r="C27" s="6" t="s">
        <v>23</v>
      </c>
      <c r="D27" s="8">
        <f>SUM(G2:G21)</f>
        <v>0.72541831999999928</v>
      </c>
    </row>
    <row r="28" spans="3:7" ht="17" x14ac:dyDescent="0.2">
      <c r="C28" s="6" t="s">
        <v>29</v>
      </c>
      <c r="D28" s="8">
        <f>D27/D26</f>
        <v>2.9798213598256571</v>
      </c>
    </row>
    <row r="33" spans="3:3" x14ac:dyDescent="0.2">
      <c r="C33" s="1"/>
    </row>
    <row r="34" spans="3:3" x14ac:dyDescent="0.2">
      <c r="C34" s="4"/>
    </row>
    <row r="35" spans="3:3" x14ac:dyDescent="0.2">
      <c r="C35" s="4"/>
    </row>
    <row r="36" spans="3:3" x14ac:dyDescent="0.2">
      <c r="C36" s="4"/>
    </row>
    <row r="37" spans="3:3" x14ac:dyDescent="0.2">
      <c r="C37" s="4"/>
    </row>
    <row r="38" spans="3:3" x14ac:dyDescent="0.2">
      <c r="C38" s="4"/>
    </row>
    <row r="39" spans="3:3" x14ac:dyDescent="0.2">
      <c r="C39" s="4"/>
    </row>
    <row r="40" spans="3:3" x14ac:dyDescent="0.2">
      <c r="C40" s="4"/>
    </row>
    <row r="41" spans="3:3" x14ac:dyDescent="0.2">
      <c r="C41" s="4"/>
    </row>
    <row r="42" spans="3:3" x14ac:dyDescent="0.2">
      <c r="C42" s="4"/>
    </row>
    <row r="43" spans="3:3" x14ac:dyDescent="0.2">
      <c r="C43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 2a</vt:lpstr>
      <vt:lpstr>Example 2b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2024-09-29T07:34:30Z</dcterms:created>
  <dcterms:modified xsi:type="dcterms:W3CDTF">2024-10-04T08:39:14Z</dcterms:modified>
</cp:coreProperties>
</file>