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Skewness/"/>
    </mc:Choice>
  </mc:AlternateContent>
  <xr:revisionPtr revIDLastSave="0" documentId="13_ncr:1_{B46EE1D5-39BE-E144-B265-F79531B8E366}" xr6:coauthVersionLast="47" xr6:coauthVersionMax="47" xr10:uidLastSave="{00000000-0000-0000-0000-000000000000}"/>
  <bookViews>
    <workbookView xWindow="0" yWindow="500" windowWidth="33600" windowHeight="20500" xr2:uid="{436BB62C-9943-2C49-9CEA-2B2FB878CEE2}"/>
  </bookViews>
  <sheets>
    <sheet name="Example 2a" sheetId="1" r:id="rId1"/>
    <sheet name="Example 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D26" i="2"/>
  <c r="D29" i="1"/>
  <c r="D29" i="2"/>
  <c r="D25" i="2"/>
  <c r="D24" i="2"/>
  <c r="D23" i="2"/>
  <c r="E21" i="2" s="1"/>
  <c r="F21" i="2" s="1"/>
  <c r="G21" i="2" s="1"/>
  <c r="D32" i="1"/>
  <c r="D25" i="1"/>
  <c r="D27" i="1" s="1"/>
  <c r="D24" i="1"/>
  <c r="D23" i="1"/>
  <c r="E18" i="1" s="1"/>
  <c r="E19" i="1"/>
  <c r="F19" i="1" s="1"/>
  <c r="G19" i="1" s="1"/>
  <c r="E11" i="1"/>
  <c r="F11" i="1" s="1"/>
  <c r="G11" i="1" s="1"/>
  <c r="E8" i="1"/>
  <c r="F8" i="1" s="1"/>
  <c r="G8" i="1" s="1"/>
  <c r="E6" i="1"/>
  <c r="F6" i="1" s="1"/>
  <c r="G6" i="1" s="1"/>
  <c r="E3" i="1"/>
  <c r="F3" i="1" s="1"/>
  <c r="G3" i="1" s="1"/>
  <c r="D26" i="1" l="1"/>
  <c r="E16" i="1"/>
  <c r="F16" i="1" s="1"/>
  <c r="G16" i="1" s="1"/>
  <c r="E6" i="2"/>
  <c r="F6" i="2" s="1"/>
  <c r="G6" i="2" s="1"/>
  <c r="E14" i="2"/>
  <c r="F14" i="2" s="1"/>
  <c r="G14" i="2" s="1"/>
  <c r="F18" i="1"/>
  <c r="G18" i="1" s="1"/>
  <c r="D28" i="1"/>
  <c r="E8" i="2"/>
  <c r="F8" i="2" s="1"/>
  <c r="G8" i="2" s="1"/>
  <c r="E16" i="2"/>
  <c r="F16" i="2" s="1"/>
  <c r="G16" i="2" s="1"/>
  <c r="E5" i="1"/>
  <c r="F5" i="1" s="1"/>
  <c r="G5" i="1" s="1"/>
  <c r="E13" i="1"/>
  <c r="F13" i="1" s="1"/>
  <c r="G13" i="1" s="1"/>
  <c r="E21" i="1"/>
  <c r="F21" i="1" s="1"/>
  <c r="G21" i="1" s="1"/>
  <c r="E3" i="2"/>
  <c r="F3" i="2" s="1"/>
  <c r="G3" i="2" s="1"/>
  <c r="E11" i="2"/>
  <c r="F11" i="2" s="1"/>
  <c r="G11" i="2" s="1"/>
  <c r="E19" i="2"/>
  <c r="F19" i="2" s="1"/>
  <c r="G19" i="2" s="1"/>
  <c r="E17" i="2"/>
  <c r="F17" i="2" s="1"/>
  <c r="G17" i="2" s="1"/>
  <c r="E14" i="1"/>
  <c r="F14" i="1" s="1"/>
  <c r="G14" i="1" s="1"/>
  <c r="E2" i="2"/>
  <c r="G2" i="2" s="1"/>
  <c r="E10" i="2"/>
  <c r="F10" i="2" s="1"/>
  <c r="G10" i="2" s="1"/>
  <c r="E18" i="2"/>
  <c r="F18" i="2" s="1"/>
  <c r="G18" i="2" s="1"/>
  <c r="E9" i="2"/>
  <c r="F9" i="2" s="1"/>
  <c r="G9" i="2" s="1"/>
  <c r="E4" i="2"/>
  <c r="F4" i="2" s="1"/>
  <c r="G4" i="2" s="1"/>
  <c r="E12" i="2"/>
  <c r="F12" i="2" s="1"/>
  <c r="G12" i="2" s="1"/>
  <c r="E20" i="2"/>
  <c r="F20" i="2" s="1"/>
  <c r="G20" i="2" s="1"/>
  <c r="E9" i="1"/>
  <c r="F9" i="1" s="1"/>
  <c r="G9" i="1" s="1"/>
  <c r="E17" i="1"/>
  <c r="F17" i="1" s="1"/>
  <c r="G17" i="1" s="1"/>
  <c r="E7" i="2"/>
  <c r="F7" i="2" s="1"/>
  <c r="G7" i="2" s="1"/>
  <c r="E15" i="2"/>
  <c r="F15" i="2" s="1"/>
  <c r="G15" i="2" s="1"/>
  <c r="E4" i="1"/>
  <c r="F4" i="1" s="1"/>
  <c r="G4" i="1" s="1"/>
  <c r="E12" i="1"/>
  <c r="F12" i="1" s="1"/>
  <c r="G12" i="1" s="1"/>
  <c r="E20" i="1"/>
  <c r="F20" i="1" s="1"/>
  <c r="G20" i="1" s="1"/>
  <c r="E7" i="1"/>
  <c r="F7" i="1" s="1"/>
  <c r="G7" i="1" s="1"/>
  <c r="E15" i="1"/>
  <c r="F15" i="1" s="1"/>
  <c r="G15" i="1" s="1"/>
  <c r="E5" i="2"/>
  <c r="F5" i="2" s="1"/>
  <c r="G5" i="2" s="1"/>
  <c r="E13" i="2"/>
  <c r="F13" i="2" s="1"/>
  <c r="G13" i="2" s="1"/>
  <c r="E2" i="1"/>
  <c r="F2" i="1" s="1"/>
  <c r="G2" i="1" s="1"/>
  <c r="E10" i="1"/>
  <c r="F10" i="1" s="1"/>
  <c r="G10" i="1" s="1"/>
  <c r="D31" i="1" l="1"/>
  <c r="D28" i="2"/>
</calcChain>
</file>

<file path=xl/sharedStrings.xml><?xml version="1.0" encoding="utf-8"?>
<sst xmlns="http://schemas.openxmlformats.org/spreadsheetml/2006/main" count="25" uniqueCount="21">
  <si>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</si>
  <si>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</si>
  <si>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</si>
  <si>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</si>
  <si>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</si>
  <si>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</si>
  <si>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</si>
  <si>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</si>
  <si>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</si>
  <si>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</si>
  <si>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</si>
  <si>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r>
      <t>(r-r̄)/</t>
    </r>
    <r>
      <rPr>
        <b/>
        <sz val="11"/>
        <color rgb="FFFF0000"/>
        <rFont val="Calibri"/>
        <family val="2"/>
      </rPr>
      <t>σ</t>
    </r>
  </si>
  <si>
    <r>
      <t>[(r-r̄)/</t>
    </r>
    <r>
      <rPr>
        <b/>
        <sz val="11"/>
        <color rgb="FFFF0000"/>
        <rFont val="Calibri"/>
        <family val="2"/>
      </rPr>
      <t>σ]</t>
    </r>
    <r>
      <rPr>
        <b/>
        <vertAlign val="superscript"/>
        <sz val="11"/>
        <color rgb="FFFF0000"/>
        <rFont val="Calibri"/>
        <family val="2"/>
      </rPr>
      <t>3</t>
    </r>
  </si>
  <si>
    <t>Population Standard Deviation (σ)</t>
  </si>
  <si>
    <t>N</t>
  </si>
  <si>
    <t xml:space="preserve">Population Skewness </t>
  </si>
  <si>
    <t>Population Skewness (using excel)</t>
  </si>
  <si>
    <r>
      <rPr>
        <b/>
        <sz val="11"/>
        <color rgb="FFFF0000"/>
        <rFont val="Calibri"/>
        <family val="2"/>
      </rPr>
      <t>∑</t>
    </r>
    <r>
      <rPr>
        <b/>
        <sz val="11"/>
        <color rgb="FFFF0000"/>
        <rFont val="Arial"/>
        <family val="2"/>
      </rPr>
      <t>[(r-r̄)/</t>
    </r>
    <r>
      <rPr>
        <b/>
        <sz val="11"/>
        <color rgb="FFFF0000"/>
        <rFont val="Calibri"/>
        <family val="2"/>
      </rPr>
      <t>σ]</t>
    </r>
    <r>
      <rPr>
        <b/>
        <vertAlign val="superscript"/>
        <sz val="11"/>
        <color rgb="FFFF0000"/>
        <rFont val="Calibri"/>
        <family val="2"/>
      </rPr>
      <t>3</t>
    </r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</si>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</sst>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 applyFont="1"/>
    <xf numFmtId="164" fontId="1" fillId="0" borderId="0" xfId="1" applyNumberFormat="1" applyFont="1"/>
    <xf numFmtId="0" fontId="1" fillId="0" borderId="0" xfId="1" applyFont="1" applyAlignment="1">
      <alignment horizontal="right"/>
    </xf>
    <xf numFmtId="164" fontId="2" fillId="0" borderId="0" xfId="1" applyNumberFormat="1" applyFont="1"/>
    <xf numFmtId="0" fontId="5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6" fillId="0" borderId="0" xfId="1"/>
    <xf numFmtId="0" fontId="8" fillId="0" borderId="0" xfId="1" applyFont="1" applyAlignment="1">
      <alignment horizontal="right"/>
    </xf>
    <xf numFmtId="164" fontId="8" fillId="0" borderId="0" xfId="1" applyNumberFormat="1" applyFont="1"/>
    <xf numFmtId="0" fontId="8" fillId="0" borderId="0" xfId="1" applyFont="1"/>
    <xf numFmtId="0" fontId="2" fillId="0" borderId="0" xfId="1" applyFont="1" applyAlignment="1">
      <alignment horizontal="right"/>
    </xf>
    <xf numFmtId="0" fontId="7" fillId="0" borderId="0" xfId="0" applyFont="1"/>
    <xf numFmtId="0" fontId="3" fillId="0" borderId="0" xfId="0" applyFont="1"/>
    <xf numFmtId="164" fontId="7" fillId="0" borderId="0" xfId="0" applyNumberFormat="1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3" fillId="0" borderId="0" xfId="0" applyNumberFormat="1" applyFont="1"/>
    <xf numFmtId="0" fontId="9" fillId="0" borderId="0" xfId="0" applyFont="1"/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4309BE82-27C5-AF41-A5E0-5220467A79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177800</xdr:colOff>
      <xdr:row>26</xdr:row>
      <xdr:rowOff>152400</xdr:rowOff>
    </xdr:from>
    <xdr:ext cx="3109890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5888AF4-F97E-A044-AAE7-9D6B85FF0241}"/>
                </a:ext>
              </a:extLst>
            </xdr:cNvPr>
            <xdr:cNvSpPr txBox="1"/>
          </xdr:nvSpPr>
          <xdr:spPr>
            <a:xfrm>
              <a:off x="4864100" y="47752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𝑆𝑘𝑒𝑤𝑛𝑒𝑠𝑠</m:t>
                    </m:r>
                    <m:d>
                      <m:dPr>
                        <m:ctrlPr>
                          <a:rPr lang="en-US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𝑆𝑎𝑚𝑝𝑙𝑒</m:t>
                        </m:r>
                      </m:e>
                    </m:d>
                    <m:r>
                      <a:rPr lang="en-ZA" sz="1100" b="0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num>
                      <m:den>
                        <m:d>
                          <m:d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−1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−2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=1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5888AF4-F97E-A044-AAE7-9D6B85FF0241}"/>
                </a:ext>
              </a:extLst>
            </xdr:cNvPr>
            <xdr:cNvSpPr txBox="1"/>
          </xdr:nvSpPr>
          <xdr:spPr>
            <a:xfrm>
              <a:off x="4864100" y="47752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𝑆𝑘𝑒𝑤𝑛𝑒𝑠𝑠</a:t>
              </a:r>
              <a:r>
                <a:rPr lang="en-US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(𝑆𝑎𝑚𝑝𝑙𝑒)</a:t>
              </a:r>
              <a:r>
                <a:rPr lang="en-ZA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  𝑛/(𝑛−1)(𝑛−2)  ∑_(𝑖=1)^𝑛▒((𝑟_𝑖−𝑟 ̅)/𝜎)^3 </a:t>
              </a:r>
              <a:endParaRPr lang="en-ZA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393700</xdr:colOff>
      <xdr:row>24</xdr:row>
      <xdr:rowOff>177800</xdr:rowOff>
    </xdr:from>
    <xdr:ext cx="1761316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BA02B35-B417-AD4E-A395-A3A1D9BBBB9F}"/>
                </a:ext>
              </a:extLst>
            </xdr:cNvPr>
            <xdr:cNvSpPr txBox="1"/>
          </xdr:nvSpPr>
          <xdr:spPr>
            <a:xfrm>
              <a:off x="5600700" y="47752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𝑆𝑘𝑒𝑤𝑛𝑒𝑠𝑠</m:t>
                    </m:r>
                    <m:r>
                      <a:rPr lang="en-ZA" sz="1100" b="0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𝑁</m:t>
                        </m:r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BA02B35-B417-AD4E-A395-A3A1D9BBBB9F}"/>
                </a:ext>
              </a:extLst>
            </xdr:cNvPr>
            <xdr:cNvSpPr txBox="1"/>
          </xdr:nvSpPr>
          <xdr:spPr>
            <a:xfrm>
              <a:off x="5600700" y="47752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𝑆𝑘𝑒𝑤𝑛𝑒𝑠𝑠= </a:t>
              </a:r>
              <a:r>
                <a:rPr lang="en-US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 1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𝑁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∑_(𝑖=1)^𝑛▒((𝑟_𝑖−𝑟 ̅)/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𝜎)^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3 </a:t>
              </a:r>
              <a:endParaRPr lang="en-ZA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0766D-FFAA-2F44-AA66-54D3039F1DA5}">
  <dimension ref="C1:G999"/>
  <sheetViews>
    <sheetView tabSelected="1" workbookViewId="0">
      <selection activeCell="C32" sqref="C32"/>
    </sheetView>
  </sheetViews>
  <sheetFormatPr baseColWidth="10" defaultColWidth="14.5" defaultRowHeight="15" customHeight="1" x14ac:dyDescent="0.2"/>
  <cols>
    <col min="1" max="1" width="8.6640625" style="13" customWidth="1"/>
    <col min="2" max="2" width="8.83203125" style="13" customWidth="1"/>
    <col min="3" max="3" width="22.5" style="13" customWidth="1"/>
    <col min="4" max="4" width="12.6640625" style="13" customWidth="1"/>
    <col min="5" max="6" width="8.83203125" style="13" customWidth="1"/>
    <col min="7" max="7" width="12.6640625" style="13" customWidth="1"/>
    <col min="8" max="26" width="8.6640625" style="13" customWidth="1"/>
    <col min="27" max="16384" width="14.5" style="13"/>
  </cols>
  <sheetData>
    <row r="1" spans="3:7" ht="14.25" customHeight="1" x14ac:dyDescent="0.2">
      <c r="C1" s="20" t="s">
        <v>0</v>
      </c>
      <c r="D1" s="20" t="s">
        <v>1</v>
      </c>
      <c r="E1" s="20" t="s">
        <v>2</v>
      </c>
      <c r="F1" s="20" t="s">
        <v>18</v>
      </c>
      <c r="G1" s="20" t="s">
        <v>19</v>
      </c>
    </row>
    <row r="2" spans="3:7" ht="14.25" customHeight="1" x14ac:dyDescent="0.2">
      <c r="C2" s="13">
        <v>2001</v>
      </c>
      <c r="D2" s="13">
        <v>8.8000000000000007</v>
      </c>
      <c r="E2" s="15">
        <f>D2-$D$23</f>
        <v>0.46000000000000085</v>
      </c>
      <c r="F2" s="15">
        <f>E2/$D$24</f>
        <v>0.63829297074131397</v>
      </c>
      <c r="G2" s="15">
        <f>F2^3</f>
        <v>0.26005199225459941</v>
      </c>
    </row>
    <row r="3" spans="3:7" ht="14.25" customHeight="1" x14ac:dyDescent="0.2">
      <c r="C3" s="13">
        <v>2002</v>
      </c>
      <c r="D3" s="13">
        <v>8.5</v>
      </c>
      <c r="E3" s="15">
        <f t="shared" ref="E3:E21" si="0">D3-$D$23</f>
        <v>0.16000000000000014</v>
      </c>
      <c r="F3" s="15">
        <f t="shared" ref="F3:F21" si="1">E3/$D$24</f>
        <v>0.22201494634480465</v>
      </c>
      <c r="G3" s="15">
        <f t="shared" ref="G3:G21" si="2">F3^3</f>
        <v>1.0943257995755283E-2</v>
      </c>
    </row>
    <row r="4" spans="3:7" ht="14.25" customHeight="1" x14ac:dyDescent="0.2">
      <c r="C4" s="13">
        <v>2003</v>
      </c>
      <c r="D4" s="13">
        <v>8.1999999999999993</v>
      </c>
      <c r="E4" s="15">
        <f t="shared" si="0"/>
        <v>-0.14000000000000057</v>
      </c>
      <c r="F4" s="15">
        <f t="shared" si="1"/>
        <v>-0.1942630780517047</v>
      </c>
      <c r="G4" s="15">
        <f t="shared" si="2"/>
        <v>-7.3311279151251916E-3</v>
      </c>
    </row>
    <row r="5" spans="3:7" ht="14.25" customHeight="1" x14ac:dyDescent="0.2">
      <c r="C5" s="13">
        <v>2004</v>
      </c>
      <c r="D5" s="13">
        <v>9.6999999999999993</v>
      </c>
      <c r="E5" s="15">
        <f t="shared" si="0"/>
        <v>1.3599999999999994</v>
      </c>
      <c r="F5" s="15">
        <f t="shared" si="1"/>
        <v>1.8871270439308372</v>
      </c>
      <c r="G5" s="15">
        <f t="shared" si="2"/>
        <v>6.7205283166431879</v>
      </c>
    </row>
    <row r="6" spans="3:7" ht="14.25" customHeight="1" x14ac:dyDescent="0.2">
      <c r="C6" s="13">
        <v>2005</v>
      </c>
      <c r="D6" s="13">
        <v>6.7</v>
      </c>
      <c r="E6" s="15">
        <f t="shared" si="0"/>
        <v>-1.6399999999999997</v>
      </c>
      <c r="F6" s="15">
        <f t="shared" si="1"/>
        <v>-2.2756532000342453</v>
      </c>
      <c r="G6" s="15">
        <f t="shared" si="2"/>
        <v>-11.784691942585118</v>
      </c>
    </row>
    <row r="7" spans="3:7" ht="14.25" customHeight="1" x14ac:dyDescent="0.2">
      <c r="C7" s="13">
        <v>2006</v>
      </c>
      <c r="D7" s="13">
        <v>7.7</v>
      </c>
      <c r="E7" s="15">
        <f t="shared" si="0"/>
        <v>-0.63999999999999968</v>
      </c>
      <c r="F7" s="15">
        <f t="shared" si="1"/>
        <v>-0.88805978537921737</v>
      </c>
      <c r="G7" s="15">
        <f t="shared" si="2"/>
        <v>-0.70036851172833514</v>
      </c>
    </row>
    <row r="8" spans="3:7" ht="14.25" customHeight="1" x14ac:dyDescent="0.2">
      <c r="C8" s="13">
        <v>2007</v>
      </c>
      <c r="D8" s="13">
        <v>7.4</v>
      </c>
      <c r="E8" s="15">
        <f t="shared" si="0"/>
        <v>-0.9399999999999995</v>
      </c>
      <c r="F8" s="15">
        <f t="shared" si="1"/>
        <v>-1.3043378097757254</v>
      </c>
      <c r="G8" s="15">
        <f t="shared" si="2"/>
        <v>-2.2190661619009684</v>
      </c>
    </row>
    <row r="9" spans="3:7" ht="14.25" customHeight="1" x14ac:dyDescent="0.2">
      <c r="C9" s="13">
        <v>2008</v>
      </c>
      <c r="D9" s="13">
        <v>8.6</v>
      </c>
      <c r="E9" s="15">
        <f t="shared" si="0"/>
        <v>0.25999999999999979</v>
      </c>
      <c r="F9" s="15">
        <f t="shared" si="1"/>
        <v>0.36077428781030696</v>
      </c>
      <c r="G9" s="15">
        <f t="shared" si="2"/>
        <v>4.695769104819187E-2</v>
      </c>
    </row>
    <row r="10" spans="3:7" ht="14.25" customHeight="1" x14ac:dyDescent="0.2">
      <c r="C10" s="13">
        <v>2009</v>
      </c>
      <c r="D10" s="13">
        <v>8.1</v>
      </c>
      <c r="E10" s="15">
        <f t="shared" si="0"/>
        <v>-0.24000000000000021</v>
      </c>
      <c r="F10" s="15">
        <f t="shared" si="1"/>
        <v>-0.33302241951720701</v>
      </c>
      <c r="G10" s="15">
        <f t="shared" si="2"/>
        <v>-3.6933495735674095E-2</v>
      </c>
    </row>
    <row r="11" spans="3:7" ht="14.25" customHeight="1" x14ac:dyDescent="0.2">
      <c r="C11" s="13">
        <v>2010</v>
      </c>
      <c r="D11" s="13">
        <v>9.5</v>
      </c>
      <c r="E11" s="15">
        <f t="shared" si="0"/>
        <v>1.1600000000000001</v>
      </c>
      <c r="F11" s="15">
        <f t="shared" si="1"/>
        <v>1.6096083609998326</v>
      </c>
      <c r="G11" s="15">
        <f t="shared" si="2"/>
        <v>4.1702362384136729</v>
      </c>
    </row>
    <row r="12" spans="3:7" ht="14.25" customHeight="1" x14ac:dyDescent="0.2">
      <c r="C12" s="13">
        <v>2011</v>
      </c>
      <c r="D12" s="13">
        <v>7.7</v>
      </c>
      <c r="E12" s="15">
        <f t="shared" si="0"/>
        <v>-0.63999999999999968</v>
      </c>
      <c r="F12" s="15">
        <f t="shared" si="1"/>
        <v>-0.88805978537921737</v>
      </c>
      <c r="G12" s="15">
        <f t="shared" si="2"/>
        <v>-0.70036851172833514</v>
      </c>
    </row>
    <row r="13" spans="3:7" ht="14.25" customHeight="1" x14ac:dyDescent="0.2">
      <c r="C13" s="13">
        <v>2012</v>
      </c>
      <c r="D13" s="13">
        <v>8.8000000000000007</v>
      </c>
      <c r="E13" s="15">
        <f t="shared" si="0"/>
        <v>0.46000000000000085</v>
      </c>
      <c r="F13" s="15">
        <f t="shared" si="1"/>
        <v>0.63829297074131397</v>
      </c>
      <c r="G13" s="15">
        <f t="shared" si="2"/>
        <v>0.26005199225459941</v>
      </c>
    </row>
    <row r="14" spans="3:7" ht="14.25" customHeight="1" x14ac:dyDescent="0.2">
      <c r="C14" s="13">
        <v>2013</v>
      </c>
      <c r="D14" s="13">
        <v>8.5</v>
      </c>
      <c r="E14" s="15">
        <f t="shared" si="0"/>
        <v>0.16000000000000014</v>
      </c>
      <c r="F14" s="15">
        <f t="shared" si="1"/>
        <v>0.22201494634480465</v>
      </c>
      <c r="G14" s="15">
        <f t="shared" si="2"/>
        <v>1.0943257995755283E-2</v>
      </c>
    </row>
    <row r="15" spans="3:7" ht="14.25" customHeight="1" x14ac:dyDescent="0.2">
      <c r="C15" s="13">
        <v>2014</v>
      </c>
      <c r="D15" s="13">
        <v>7.6</v>
      </c>
      <c r="E15" s="15">
        <f t="shared" si="0"/>
        <v>-0.74000000000000021</v>
      </c>
      <c r="F15" s="15">
        <f t="shared" si="1"/>
        <v>-1.0268191268447209</v>
      </c>
      <c r="G15" s="15">
        <f t="shared" si="2"/>
        <v>-1.0826344673027175</v>
      </c>
    </row>
    <row r="16" spans="3:7" ht="14.25" customHeight="1" x14ac:dyDescent="0.2">
      <c r="C16" s="13">
        <v>2015</v>
      </c>
      <c r="D16" s="13">
        <v>8.1</v>
      </c>
      <c r="E16" s="15">
        <f t="shared" si="0"/>
        <v>-0.24000000000000021</v>
      </c>
      <c r="F16" s="15">
        <f t="shared" si="1"/>
        <v>-0.33302241951720701</v>
      </c>
      <c r="G16" s="15">
        <f t="shared" si="2"/>
        <v>-3.6933495735674095E-2</v>
      </c>
    </row>
    <row r="17" spans="3:7" ht="14.25" customHeight="1" x14ac:dyDescent="0.2">
      <c r="C17" s="13">
        <v>2016</v>
      </c>
      <c r="D17" s="13">
        <v>8.1999999999999993</v>
      </c>
      <c r="E17" s="15">
        <f t="shared" si="0"/>
        <v>-0.14000000000000057</v>
      </c>
      <c r="F17" s="15">
        <f t="shared" si="1"/>
        <v>-0.1942630780517047</v>
      </c>
      <c r="G17" s="15">
        <f t="shared" si="2"/>
        <v>-7.3311279151251916E-3</v>
      </c>
    </row>
    <row r="18" spans="3:7" ht="14.25" customHeight="1" x14ac:dyDescent="0.2">
      <c r="C18" s="13">
        <v>2017</v>
      </c>
      <c r="D18" s="13">
        <v>8.1999999999999993</v>
      </c>
      <c r="E18" s="15">
        <f t="shared" si="0"/>
        <v>-0.14000000000000057</v>
      </c>
      <c r="F18" s="15">
        <f t="shared" si="1"/>
        <v>-0.1942630780517047</v>
      </c>
      <c r="G18" s="15">
        <f t="shared" si="2"/>
        <v>-7.3311279151251916E-3</v>
      </c>
    </row>
    <row r="19" spans="3:7" ht="14.25" customHeight="1" x14ac:dyDescent="0.2">
      <c r="C19" s="13">
        <v>2018</v>
      </c>
      <c r="D19" s="13">
        <v>8.4</v>
      </c>
      <c r="E19" s="15">
        <f t="shared" si="0"/>
        <v>6.0000000000000497E-2</v>
      </c>
      <c r="F19" s="15">
        <f t="shared" si="1"/>
        <v>8.3255604879302364E-2</v>
      </c>
      <c r="G19" s="15">
        <f t="shared" si="2"/>
        <v>5.7708587086992042E-4</v>
      </c>
    </row>
    <row r="20" spans="3:7" ht="14.25" customHeight="1" x14ac:dyDescent="0.2">
      <c r="C20" s="13">
        <v>2019</v>
      </c>
      <c r="D20" s="13">
        <v>9</v>
      </c>
      <c r="E20" s="15">
        <f t="shared" si="0"/>
        <v>0.66000000000000014</v>
      </c>
      <c r="F20" s="15">
        <f t="shared" si="1"/>
        <v>0.91581165367231865</v>
      </c>
      <c r="G20" s="15">
        <f t="shared" si="2"/>
        <v>0.76810129412784545</v>
      </c>
    </row>
    <row r="21" spans="3:7" ht="14.25" customHeight="1" x14ac:dyDescent="0.2">
      <c r="C21" s="13">
        <v>2020</v>
      </c>
      <c r="D21" s="13">
        <v>9.1</v>
      </c>
      <c r="E21" s="15">
        <f t="shared" si="0"/>
        <v>0.75999999999999979</v>
      </c>
      <c r="F21" s="15">
        <f t="shared" si="1"/>
        <v>1.0545709951378208</v>
      </c>
      <c r="G21" s="15">
        <f t="shared" si="2"/>
        <v>1.1728094780138314</v>
      </c>
    </row>
    <row r="22" spans="3:7" ht="14.25" customHeight="1" x14ac:dyDescent="0.2"/>
    <row r="23" spans="3:7" ht="14.25" customHeight="1" x14ac:dyDescent="0.2">
      <c r="C23" s="16" t="s">
        <v>3</v>
      </c>
      <c r="D23" s="17">
        <f>AVERAGE(D2:D21)</f>
        <v>8.34</v>
      </c>
      <c r="F23" s="14"/>
      <c r="G23" s="18"/>
    </row>
    <row r="24" spans="3:7" ht="14.25" customHeight="1" x14ac:dyDescent="0.2">
      <c r="C24" s="16" t="s">
        <v>4</v>
      </c>
      <c r="D24" s="17">
        <f>_xlfn.STDEV.S(D2:D21)</f>
        <v>0.72067220083241157</v>
      </c>
    </row>
    <row r="25" spans="3:7" ht="14.25" customHeight="1" x14ac:dyDescent="0.2">
      <c r="C25" s="16" t="s">
        <v>5</v>
      </c>
      <c r="D25" s="19">
        <f>COUNT(D2:D21)</f>
        <v>20</v>
      </c>
    </row>
    <row r="26" spans="3:7" ht="14.25" customHeight="1" x14ac:dyDescent="0.2">
      <c r="C26" s="16" t="s">
        <v>6</v>
      </c>
      <c r="D26" s="19">
        <f>D25-1</f>
        <v>19</v>
      </c>
    </row>
    <row r="27" spans="3:7" ht="14.25" customHeight="1" x14ac:dyDescent="0.2">
      <c r="C27" s="16" t="s">
        <v>7</v>
      </c>
      <c r="D27" s="19">
        <f>D25-2</f>
        <v>18</v>
      </c>
    </row>
    <row r="28" spans="3:7" ht="14.25" customHeight="1" x14ac:dyDescent="0.2">
      <c r="C28" s="16" t="s">
        <v>8</v>
      </c>
      <c r="D28" s="17">
        <f>D25/(D26*D27)</f>
        <v>5.8479532163742687E-2</v>
      </c>
    </row>
    <row r="29" spans="3:7" ht="14.25" customHeight="1" x14ac:dyDescent="0.2">
      <c r="C29" s="20" t="s">
        <v>20</v>
      </c>
      <c r="D29" s="17">
        <f>SUM(G2:G21)</f>
        <v>-3.16178936584389</v>
      </c>
    </row>
    <row r="30" spans="3:7" ht="14.25" customHeight="1" x14ac:dyDescent="0.2">
      <c r="C30" s="20"/>
      <c r="D30" s="19"/>
    </row>
    <row r="31" spans="3:7" ht="14.25" customHeight="1" x14ac:dyDescent="0.2">
      <c r="C31" s="16" t="s">
        <v>9</v>
      </c>
      <c r="D31" s="17">
        <f>D28*D29</f>
        <v>-0.18489996291484737</v>
      </c>
    </row>
    <row r="32" spans="3:7" ht="14.25" customHeight="1" x14ac:dyDescent="0.2">
      <c r="C32" s="16" t="s">
        <v>10</v>
      </c>
      <c r="D32" s="17">
        <f>SKEW(D2:D21)</f>
        <v>-0.18489996291484737</v>
      </c>
    </row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8189A-ED7E-C443-9186-A0D851C1D8AD}">
  <dimension ref="B1:L39"/>
  <sheetViews>
    <sheetView workbookViewId="0">
      <selection activeCell="D36" sqref="D36"/>
    </sheetView>
  </sheetViews>
  <sheetFormatPr baseColWidth="10" defaultColWidth="8.83203125" defaultRowHeight="15" x14ac:dyDescent="0.2"/>
  <cols>
    <col min="1" max="1" width="8.83203125" style="8"/>
    <col min="2" max="2" width="8.83203125" style="2"/>
    <col min="3" max="3" width="30" style="2" bestFit="1" customWidth="1"/>
    <col min="4" max="4" width="11.83203125" style="2" customWidth="1"/>
    <col min="5" max="5" width="8.83203125" style="2"/>
    <col min="6" max="6" width="10.83203125" style="2" customWidth="1"/>
    <col min="7" max="7" width="12.6640625" style="2" bestFit="1" customWidth="1"/>
    <col min="8" max="8" width="11.5" style="2" customWidth="1"/>
    <col min="9" max="12" width="8.83203125" style="2"/>
    <col min="13" max="16384" width="8.83203125" style="8"/>
  </cols>
  <sheetData>
    <row r="1" spans="3:7" ht="17" x14ac:dyDescent="0.2">
      <c r="C1" s="12" t="s">
        <v>0</v>
      </c>
      <c r="D1" s="12" t="s">
        <v>1</v>
      </c>
      <c r="E1" s="12" t="s">
        <v>2</v>
      </c>
      <c r="F1" s="12" t="s">
        <v>11</v>
      </c>
      <c r="G1" s="12" t="s">
        <v>12</v>
      </c>
    </row>
    <row r="2" spans="3:7" x14ac:dyDescent="0.2">
      <c r="C2" s="2">
        <v>2001</v>
      </c>
      <c r="D2" s="2">
        <v>8.8000000000000007</v>
      </c>
      <c r="E2" s="2">
        <f>D2-$D$23</f>
        <v>0.46000000000000085</v>
      </c>
      <c r="F2" s="3">
        <f>E2/$D$24</f>
        <v>0.65487477026871088</v>
      </c>
      <c r="G2" s="3">
        <f>F2^3</f>
        <v>0.28085022575772134</v>
      </c>
    </row>
    <row r="3" spans="3:7" x14ac:dyDescent="0.2">
      <c r="C3" s="2">
        <v>2002</v>
      </c>
      <c r="D3" s="2">
        <v>8.5</v>
      </c>
      <c r="E3" s="2">
        <f t="shared" ref="E3:E21" si="0">D3-$D$23</f>
        <v>0.16000000000000014</v>
      </c>
      <c r="F3" s="3">
        <f t="shared" ref="F3:F21" si="1">E3/$D$24</f>
        <v>0.22778252878911659</v>
      </c>
      <c r="G3" s="3">
        <f t="shared" ref="G3:G21" si="2">F3^3</f>
        <v>1.181846926834494E-2</v>
      </c>
    </row>
    <row r="4" spans="3:7" x14ac:dyDescent="0.2">
      <c r="C4" s="2">
        <v>2003</v>
      </c>
      <c r="D4" s="2">
        <v>8.1999999999999993</v>
      </c>
      <c r="E4" s="2">
        <f t="shared" si="0"/>
        <v>-0.14000000000000057</v>
      </c>
      <c r="F4" s="3">
        <f t="shared" si="1"/>
        <v>-0.19930971269047765</v>
      </c>
      <c r="G4" s="3">
        <f t="shared" si="2"/>
        <v>-7.9174510918795949E-3</v>
      </c>
    </row>
    <row r="5" spans="3:7" x14ac:dyDescent="0.2">
      <c r="C5" s="2">
        <v>2004</v>
      </c>
      <c r="D5" s="2">
        <v>9.6999999999999993</v>
      </c>
      <c r="E5" s="2">
        <f t="shared" si="0"/>
        <v>1.3599999999999994</v>
      </c>
      <c r="F5" s="3">
        <f t="shared" si="1"/>
        <v>1.9361514947074885</v>
      </c>
      <c r="G5" s="3">
        <f t="shared" si="2"/>
        <v>7.258017439422308</v>
      </c>
    </row>
    <row r="6" spans="3:7" x14ac:dyDescent="0.2">
      <c r="C6" s="2">
        <v>2005</v>
      </c>
      <c r="D6" s="2">
        <v>6.7</v>
      </c>
      <c r="E6" s="2">
        <f t="shared" si="0"/>
        <v>-1.6399999999999997</v>
      </c>
      <c r="F6" s="3">
        <f t="shared" si="1"/>
        <v>-2.3347709200884426</v>
      </c>
      <c r="G6" s="3">
        <f t="shared" si="2"/>
        <v>-12.727198756931234</v>
      </c>
    </row>
    <row r="7" spans="3:7" x14ac:dyDescent="0.2">
      <c r="C7" s="2">
        <v>2006</v>
      </c>
      <c r="D7" s="2">
        <v>7.7</v>
      </c>
      <c r="E7" s="2">
        <f t="shared" si="0"/>
        <v>-0.63999999999999968</v>
      </c>
      <c r="F7" s="3">
        <f t="shared" si="1"/>
        <v>-0.91113011515646514</v>
      </c>
      <c r="G7" s="3">
        <f t="shared" si="2"/>
        <v>-0.75638203317407304</v>
      </c>
    </row>
    <row r="8" spans="3:7" x14ac:dyDescent="0.2">
      <c r="C8" s="2">
        <v>2007</v>
      </c>
      <c r="D8" s="2">
        <v>7.4</v>
      </c>
      <c r="E8" s="2">
        <f t="shared" si="0"/>
        <v>-0.9399999999999995</v>
      </c>
      <c r="F8" s="3">
        <f t="shared" si="1"/>
        <v>-1.338222356636058</v>
      </c>
      <c r="G8" s="3">
        <f t="shared" si="2"/>
        <v>-2.3965408883737722</v>
      </c>
    </row>
    <row r="9" spans="3:7" x14ac:dyDescent="0.2">
      <c r="C9" s="2">
        <v>2008</v>
      </c>
      <c r="D9" s="2">
        <v>8.6</v>
      </c>
      <c r="E9" s="2">
        <f t="shared" si="0"/>
        <v>0.25999999999999979</v>
      </c>
      <c r="F9" s="3">
        <f t="shared" si="1"/>
        <v>0.37014660928231385</v>
      </c>
      <c r="G9" s="3">
        <f t="shared" si="2"/>
        <v>5.071323629405021E-2</v>
      </c>
    </row>
    <row r="10" spans="3:7" x14ac:dyDescent="0.2">
      <c r="C10" s="2">
        <v>2009</v>
      </c>
      <c r="D10" s="2">
        <v>8.1</v>
      </c>
      <c r="E10" s="2">
        <f t="shared" si="0"/>
        <v>-0.24000000000000021</v>
      </c>
      <c r="F10" s="3">
        <f t="shared" si="1"/>
        <v>-0.34167379318367491</v>
      </c>
      <c r="G10" s="3">
        <f t="shared" si="2"/>
        <v>-3.9887333780664183E-2</v>
      </c>
    </row>
    <row r="11" spans="3:7" x14ac:dyDescent="0.2">
      <c r="C11" s="2">
        <v>2010</v>
      </c>
      <c r="D11" s="2">
        <v>9.5</v>
      </c>
      <c r="E11" s="2">
        <f t="shared" si="0"/>
        <v>1.1600000000000001</v>
      </c>
      <c r="F11" s="3">
        <f t="shared" si="1"/>
        <v>1.6514233337210942</v>
      </c>
      <c r="G11" s="3">
        <f t="shared" si="2"/>
        <v>4.5037601091510027</v>
      </c>
    </row>
    <row r="12" spans="3:7" x14ac:dyDescent="0.2">
      <c r="C12" s="2">
        <v>2011</v>
      </c>
      <c r="D12" s="2">
        <v>7.7</v>
      </c>
      <c r="E12" s="2">
        <f t="shared" si="0"/>
        <v>-0.63999999999999968</v>
      </c>
      <c r="F12" s="3">
        <f t="shared" si="1"/>
        <v>-0.91113011515646514</v>
      </c>
      <c r="G12" s="3">
        <f t="shared" si="2"/>
        <v>-0.75638203317407304</v>
      </c>
    </row>
    <row r="13" spans="3:7" x14ac:dyDescent="0.2">
      <c r="C13" s="2">
        <v>2012</v>
      </c>
      <c r="D13" s="2">
        <v>8.8000000000000007</v>
      </c>
      <c r="E13" s="2">
        <f t="shared" si="0"/>
        <v>0.46000000000000085</v>
      </c>
      <c r="F13" s="3">
        <f t="shared" si="1"/>
        <v>0.65487477026871088</v>
      </c>
      <c r="G13" s="3">
        <f t="shared" si="2"/>
        <v>0.28085022575772134</v>
      </c>
    </row>
    <row r="14" spans="3:7" x14ac:dyDescent="0.2">
      <c r="C14" s="2">
        <v>2013</v>
      </c>
      <c r="D14" s="2">
        <v>8.5</v>
      </c>
      <c r="E14" s="2">
        <f t="shared" si="0"/>
        <v>0.16000000000000014</v>
      </c>
      <c r="F14" s="3">
        <f t="shared" si="1"/>
        <v>0.22778252878911659</v>
      </c>
      <c r="G14" s="3">
        <f t="shared" si="2"/>
        <v>1.181846926834494E-2</v>
      </c>
    </row>
    <row r="15" spans="3:7" x14ac:dyDescent="0.2">
      <c r="C15" s="2">
        <v>2014</v>
      </c>
      <c r="D15" s="2">
        <v>7.6</v>
      </c>
      <c r="E15" s="2">
        <f t="shared" si="0"/>
        <v>-0.74000000000000021</v>
      </c>
      <c r="F15" s="3">
        <f t="shared" si="1"/>
        <v>-1.0534941956496637</v>
      </c>
      <c r="G15" s="3">
        <f t="shared" si="2"/>
        <v>-1.1692205543935066</v>
      </c>
    </row>
    <row r="16" spans="3:7" x14ac:dyDescent="0.2">
      <c r="C16" s="2">
        <v>2015</v>
      </c>
      <c r="D16" s="2">
        <v>8.1</v>
      </c>
      <c r="E16" s="2">
        <f t="shared" si="0"/>
        <v>-0.24000000000000021</v>
      </c>
      <c r="F16" s="3">
        <f t="shared" si="1"/>
        <v>-0.34167379318367491</v>
      </c>
      <c r="G16" s="3">
        <f t="shared" si="2"/>
        <v>-3.9887333780664183E-2</v>
      </c>
    </row>
    <row r="17" spans="3:7" x14ac:dyDescent="0.2">
      <c r="C17" s="2">
        <v>2016</v>
      </c>
      <c r="D17" s="2">
        <v>8.1999999999999993</v>
      </c>
      <c r="E17" s="2">
        <f t="shared" si="0"/>
        <v>-0.14000000000000057</v>
      </c>
      <c r="F17" s="3">
        <f t="shared" si="1"/>
        <v>-0.19930971269047765</v>
      </c>
      <c r="G17" s="3">
        <f t="shared" si="2"/>
        <v>-7.9174510918795949E-3</v>
      </c>
    </row>
    <row r="18" spans="3:7" x14ac:dyDescent="0.2">
      <c r="C18" s="2">
        <v>2017</v>
      </c>
      <c r="D18" s="2">
        <v>8.1999999999999993</v>
      </c>
      <c r="E18" s="2">
        <f t="shared" si="0"/>
        <v>-0.14000000000000057</v>
      </c>
      <c r="F18" s="3">
        <f t="shared" si="1"/>
        <v>-0.19930971269047765</v>
      </c>
      <c r="G18" s="3">
        <f t="shared" si="2"/>
        <v>-7.9174510918795949E-3</v>
      </c>
    </row>
    <row r="19" spans="3:7" x14ac:dyDescent="0.2">
      <c r="C19" s="2">
        <v>2018</v>
      </c>
      <c r="D19" s="2">
        <v>8.4</v>
      </c>
      <c r="E19" s="2">
        <f t="shared" si="0"/>
        <v>6.0000000000000497E-2</v>
      </c>
      <c r="F19" s="3">
        <f t="shared" si="1"/>
        <v>8.5418448295919353E-2</v>
      </c>
      <c r="G19" s="3">
        <f t="shared" si="2"/>
        <v>6.2323959032289152E-4</v>
      </c>
    </row>
    <row r="20" spans="3:7" x14ac:dyDescent="0.2">
      <c r="C20" s="2">
        <v>2019</v>
      </c>
      <c r="D20" s="2">
        <v>9</v>
      </c>
      <c r="E20" s="2">
        <f t="shared" si="0"/>
        <v>0.66000000000000014</v>
      </c>
      <c r="F20" s="3">
        <f t="shared" si="1"/>
        <v>0.9396029312551053</v>
      </c>
      <c r="G20" s="3">
        <f t="shared" si="2"/>
        <v>0.82953189471974853</v>
      </c>
    </row>
    <row r="21" spans="3:7" x14ac:dyDescent="0.2">
      <c r="C21" s="2">
        <v>2020</v>
      </c>
      <c r="D21" s="2">
        <v>9.1</v>
      </c>
      <c r="E21" s="2">
        <f t="shared" si="0"/>
        <v>0.75999999999999979</v>
      </c>
      <c r="F21" s="3">
        <f t="shared" si="1"/>
        <v>1.0819670117483027</v>
      </c>
      <c r="G21" s="3">
        <f t="shared" si="2"/>
        <v>1.2666075111184012</v>
      </c>
    </row>
    <row r="23" spans="3:7" x14ac:dyDescent="0.2">
      <c r="C23" s="9" t="s">
        <v>3</v>
      </c>
      <c r="D23" s="10">
        <f>AVERAGE(D2:D21)</f>
        <v>8.34</v>
      </c>
      <c r="F23" s="1"/>
      <c r="G23" s="5"/>
    </row>
    <row r="24" spans="3:7" x14ac:dyDescent="0.2">
      <c r="C24" s="9" t="s">
        <v>13</v>
      </c>
      <c r="D24" s="10">
        <f>_xlfn.STDEV.P(D2:D21)</f>
        <v>0.70242437315343786</v>
      </c>
    </row>
    <row r="25" spans="3:7" x14ac:dyDescent="0.2">
      <c r="C25" s="9" t="s">
        <v>14</v>
      </c>
      <c r="D25" s="11">
        <f>COUNT(D2:D21)</f>
        <v>20</v>
      </c>
    </row>
    <row r="26" spans="3:7" ht="17" x14ac:dyDescent="0.2">
      <c r="C26" s="12" t="s">
        <v>17</v>
      </c>
      <c r="D26" s="10">
        <f>SUM(G2:G21)</f>
        <v>-3.4146604665356577</v>
      </c>
    </row>
    <row r="27" spans="3:7" x14ac:dyDescent="0.2">
      <c r="C27" s="12"/>
      <c r="D27" s="10"/>
    </row>
    <row r="28" spans="3:7" x14ac:dyDescent="0.2">
      <c r="C28" s="9" t="s">
        <v>15</v>
      </c>
      <c r="D28" s="10">
        <f>(1/D25)*D26</f>
        <v>-0.17073302332678289</v>
      </c>
    </row>
    <row r="29" spans="3:7" x14ac:dyDescent="0.2">
      <c r="C29" s="9" t="s">
        <v>16</v>
      </c>
      <c r="D29" s="10">
        <f>_xlfn.SKEW.P(D2:D21)</f>
        <v>-0.17073302332678289</v>
      </c>
    </row>
    <row r="33" spans="3:3" x14ac:dyDescent="0.2">
      <c r="C33" s="4"/>
    </row>
    <row r="34" spans="3:3" x14ac:dyDescent="0.2">
      <c r="C34" s="4"/>
    </row>
    <row r="35" spans="3:3" x14ac:dyDescent="0.2">
      <c r="C35" s="7"/>
    </row>
    <row r="36" spans="3:3" x14ac:dyDescent="0.2">
      <c r="C36" s="4"/>
    </row>
    <row r="37" spans="3:3" x14ac:dyDescent="0.2">
      <c r="C37" s="6"/>
    </row>
    <row r="38" spans="3:3" x14ac:dyDescent="0.2">
      <c r="C38" s="4"/>
    </row>
    <row r="39" spans="3:3" x14ac:dyDescent="0.2">
      <c r="C39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2024-09-29T07:31:22Z</dcterms:created>
  <dcterms:modified xsi:type="dcterms:W3CDTF">2024-09-30T07:34:41Z</dcterms:modified>
</cp:coreProperties>
</file>