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Basic Price Index Construction/"/>
    </mc:Choice>
  </mc:AlternateContent>
  <xr:revisionPtr revIDLastSave="0" documentId="13_ncr:1_{4A9ABDA1-9175-3A4D-A695-93AD4070EFAC}" xr6:coauthVersionLast="47" xr6:coauthVersionMax="47" xr10:uidLastSave="{00000000-0000-0000-0000-000000000000}"/>
  <bookViews>
    <workbookView xWindow="0" yWindow="500" windowWidth="33600" windowHeight="20500" xr2:uid="{B1475D5A-C7C0-2640-8864-6B69495D78F4}"/>
  </bookViews>
  <sheets>
    <sheet name="Closing Prices - Annual" sheetId="3" r:id="rId1"/>
    <sheet name="Closing Prices - Quarterly" sheetId="5" r:id="rId2"/>
    <sheet name="Closing Prices - Monthly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3" l="1"/>
  <c r="O46" i="5"/>
  <c r="N46" i="5"/>
  <c r="M46" i="5"/>
  <c r="L46" i="5"/>
  <c r="K46" i="5"/>
  <c r="H46" i="5"/>
  <c r="G46" i="5"/>
  <c r="O45" i="5"/>
  <c r="N45" i="5"/>
  <c r="M45" i="5"/>
  <c r="L45" i="5"/>
  <c r="K45" i="5"/>
  <c r="H45" i="5"/>
  <c r="G45" i="5"/>
  <c r="O44" i="5"/>
  <c r="N44" i="5"/>
  <c r="M44" i="5"/>
  <c r="L44" i="5"/>
  <c r="K44" i="5"/>
  <c r="H44" i="5"/>
  <c r="G44" i="5"/>
  <c r="I44" i="5" s="1"/>
  <c r="O43" i="5"/>
  <c r="N43" i="5"/>
  <c r="M43" i="5"/>
  <c r="L43" i="5"/>
  <c r="K43" i="5"/>
  <c r="H43" i="5"/>
  <c r="G43" i="5"/>
  <c r="I43" i="5" s="1"/>
  <c r="O42" i="5"/>
  <c r="N42" i="5"/>
  <c r="M42" i="5"/>
  <c r="L42" i="5"/>
  <c r="K42" i="5"/>
  <c r="H42" i="5"/>
  <c r="G42" i="5"/>
  <c r="O41" i="5"/>
  <c r="N41" i="5"/>
  <c r="M41" i="5"/>
  <c r="L41" i="5"/>
  <c r="K41" i="5"/>
  <c r="H41" i="5"/>
  <c r="G41" i="5"/>
  <c r="I41" i="5" s="1"/>
  <c r="O40" i="5"/>
  <c r="N40" i="5"/>
  <c r="M40" i="5"/>
  <c r="L40" i="5"/>
  <c r="K40" i="5"/>
  <c r="H40" i="5"/>
  <c r="G40" i="5"/>
  <c r="O39" i="5"/>
  <c r="N39" i="5"/>
  <c r="M39" i="5"/>
  <c r="L39" i="5"/>
  <c r="K39" i="5"/>
  <c r="H39" i="5"/>
  <c r="G39" i="5"/>
  <c r="O38" i="5"/>
  <c r="N38" i="5"/>
  <c r="M38" i="5"/>
  <c r="L38" i="5"/>
  <c r="K38" i="5"/>
  <c r="H38" i="5"/>
  <c r="G38" i="5"/>
  <c r="O37" i="5"/>
  <c r="N37" i="5"/>
  <c r="M37" i="5"/>
  <c r="L37" i="5"/>
  <c r="K37" i="5"/>
  <c r="H37" i="5"/>
  <c r="G37" i="5"/>
  <c r="O36" i="5"/>
  <c r="N36" i="5"/>
  <c r="M36" i="5"/>
  <c r="L36" i="5"/>
  <c r="K36" i="5"/>
  <c r="H36" i="5"/>
  <c r="G36" i="5"/>
  <c r="I36" i="5" s="1"/>
  <c r="O35" i="5"/>
  <c r="N35" i="5"/>
  <c r="M35" i="5"/>
  <c r="L35" i="5"/>
  <c r="K35" i="5"/>
  <c r="H35" i="5"/>
  <c r="G35" i="5"/>
  <c r="I35" i="5" s="1"/>
  <c r="O34" i="5"/>
  <c r="N34" i="5"/>
  <c r="M34" i="5"/>
  <c r="L34" i="5"/>
  <c r="K34" i="5"/>
  <c r="H34" i="5"/>
  <c r="G34" i="5"/>
  <c r="O33" i="5"/>
  <c r="N33" i="5"/>
  <c r="M33" i="5"/>
  <c r="L33" i="5"/>
  <c r="K33" i="5"/>
  <c r="H33" i="5"/>
  <c r="G33" i="5"/>
  <c r="O32" i="5"/>
  <c r="N32" i="5"/>
  <c r="M32" i="5"/>
  <c r="L32" i="5"/>
  <c r="K32" i="5"/>
  <c r="H32" i="5"/>
  <c r="G32" i="5"/>
  <c r="O31" i="5"/>
  <c r="N31" i="5"/>
  <c r="M31" i="5"/>
  <c r="L31" i="5"/>
  <c r="K31" i="5"/>
  <c r="H31" i="5"/>
  <c r="G31" i="5"/>
  <c r="O30" i="5"/>
  <c r="N30" i="5"/>
  <c r="M30" i="5"/>
  <c r="L30" i="5"/>
  <c r="K30" i="5"/>
  <c r="H30" i="5"/>
  <c r="G30" i="5"/>
  <c r="O29" i="5"/>
  <c r="N29" i="5"/>
  <c r="M29" i="5"/>
  <c r="L29" i="5"/>
  <c r="K29" i="5"/>
  <c r="H29" i="5"/>
  <c r="G29" i="5"/>
  <c r="O28" i="5"/>
  <c r="N28" i="5"/>
  <c r="M28" i="5"/>
  <c r="L28" i="5"/>
  <c r="K28" i="5"/>
  <c r="H28" i="5"/>
  <c r="G28" i="5"/>
  <c r="I28" i="5" s="1"/>
  <c r="O27" i="5"/>
  <c r="N27" i="5"/>
  <c r="M27" i="5"/>
  <c r="L27" i="5"/>
  <c r="K27" i="5"/>
  <c r="H27" i="5"/>
  <c r="G27" i="5"/>
  <c r="I27" i="5" s="1"/>
  <c r="P28" i="5" s="1"/>
  <c r="O26" i="5"/>
  <c r="N26" i="5"/>
  <c r="M26" i="5"/>
  <c r="L26" i="5"/>
  <c r="K26" i="5"/>
  <c r="H26" i="5"/>
  <c r="G26" i="5"/>
  <c r="I26" i="5" s="1"/>
  <c r="P27" i="5" s="1"/>
  <c r="O25" i="5"/>
  <c r="N25" i="5"/>
  <c r="M25" i="5"/>
  <c r="L25" i="5"/>
  <c r="K25" i="5"/>
  <c r="H25" i="5"/>
  <c r="G25" i="5"/>
  <c r="O24" i="5"/>
  <c r="N24" i="5"/>
  <c r="M24" i="5"/>
  <c r="L24" i="5"/>
  <c r="K24" i="5"/>
  <c r="H24" i="5"/>
  <c r="G24" i="5"/>
  <c r="I24" i="5" s="1"/>
  <c r="O23" i="5"/>
  <c r="N23" i="5"/>
  <c r="M23" i="5"/>
  <c r="L23" i="5"/>
  <c r="K23" i="5"/>
  <c r="H23" i="5"/>
  <c r="G23" i="5"/>
  <c r="O22" i="5"/>
  <c r="N22" i="5"/>
  <c r="M22" i="5"/>
  <c r="L22" i="5"/>
  <c r="K22" i="5"/>
  <c r="H22" i="5"/>
  <c r="G22" i="5"/>
  <c r="O21" i="5"/>
  <c r="N21" i="5"/>
  <c r="M21" i="5"/>
  <c r="L21" i="5"/>
  <c r="K21" i="5"/>
  <c r="H21" i="5"/>
  <c r="G21" i="5"/>
  <c r="O20" i="5"/>
  <c r="N20" i="5"/>
  <c r="M20" i="5"/>
  <c r="L20" i="5"/>
  <c r="K20" i="5"/>
  <c r="H20" i="5"/>
  <c r="G20" i="5"/>
  <c r="O19" i="5"/>
  <c r="N19" i="5"/>
  <c r="M19" i="5"/>
  <c r="L19" i="5"/>
  <c r="K19" i="5"/>
  <c r="H19" i="5"/>
  <c r="G19" i="5"/>
  <c r="O18" i="5"/>
  <c r="N18" i="5"/>
  <c r="M18" i="5"/>
  <c r="L18" i="5"/>
  <c r="K18" i="5"/>
  <c r="H18" i="5"/>
  <c r="G18" i="5"/>
  <c r="O17" i="5"/>
  <c r="N17" i="5"/>
  <c r="M17" i="5"/>
  <c r="L17" i="5"/>
  <c r="K17" i="5"/>
  <c r="H17" i="5"/>
  <c r="G17" i="5"/>
  <c r="O16" i="5"/>
  <c r="N16" i="5"/>
  <c r="M16" i="5"/>
  <c r="L16" i="5"/>
  <c r="K16" i="5"/>
  <c r="H16" i="5"/>
  <c r="G16" i="5"/>
  <c r="I16" i="5" s="1"/>
  <c r="O15" i="5"/>
  <c r="N15" i="5"/>
  <c r="M15" i="5"/>
  <c r="L15" i="5"/>
  <c r="K15" i="5"/>
  <c r="H15" i="5"/>
  <c r="I15" i="5" s="1"/>
  <c r="G15" i="5"/>
  <c r="O14" i="5"/>
  <c r="N14" i="5"/>
  <c r="M14" i="5"/>
  <c r="L14" i="5"/>
  <c r="K14" i="5"/>
  <c r="H14" i="5"/>
  <c r="G14" i="5"/>
  <c r="O13" i="5"/>
  <c r="N13" i="5"/>
  <c r="M13" i="5"/>
  <c r="L13" i="5"/>
  <c r="K13" i="5"/>
  <c r="H13" i="5"/>
  <c r="G13" i="5"/>
  <c r="O12" i="5"/>
  <c r="N12" i="5"/>
  <c r="M12" i="5"/>
  <c r="L12" i="5"/>
  <c r="K12" i="5"/>
  <c r="H12" i="5"/>
  <c r="G12" i="5"/>
  <c r="O11" i="5"/>
  <c r="N11" i="5"/>
  <c r="M11" i="5"/>
  <c r="L11" i="5"/>
  <c r="K11" i="5"/>
  <c r="H11" i="5"/>
  <c r="G11" i="5"/>
  <c r="I11" i="5" s="1"/>
  <c r="O10" i="5"/>
  <c r="N10" i="5"/>
  <c r="M10" i="5"/>
  <c r="L10" i="5"/>
  <c r="K10" i="5"/>
  <c r="H10" i="5"/>
  <c r="G10" i="5"/>
  <c r="I10" i="5" s="1"/>
  <c r="O9" i="5"/>
  <c r="N9" i="5"/>
  <c r="M9" i="5"/>
  <c r="L9" i="5"/>
  <c r="K9" i="5"/>
  <c r="H9" i="5"/>
  <c r="G9" i="5"/>
  <c r="O8" i="5"/>
  <c r="N8" i="5"/>
  <c r="M8" i="5"/>
  <c r="L8" i="5"/>
  <c r="K8" i="5"/>
  <c r="H8" i="5"/>
  <c r="G8" i="5"/>
  <c r="O7" i="5"/>
  <c r="N7" i="5"/>
  <c r="M7" i="5"/>
  <c r="L7" i="5"/>
  <c r="K7" i="5"/>
  <c r="H7" i="5"/>
  <c r="G7" i="5"/>
  <c r="I7" i="5" s="1"/>
  <c r="O6" i="5"/>
  <c r="N6" i="5"/>
  <c r="M6" i="5"/>
  <c r="L6" i="5"/>
  <c r="K6" i="5"/>
  <c r="H6" i="5"/>
  <c r="G6" i="5"/>
  <c r="O5" i="5"/>
  <c r="N5" i="5"/>
  <c r="M5" i="5"/>
  <c r="L5" i="5"/>
  <c r="K5" i="5"/>
  <c r="H5" i="5"/>
  <c r="G5" i="5"/>
  <c r="O4" i="5"/>
  <c r="V4" i="5" s="1"/>
  <c r="N4" i="5"/>
  <c r="U4" i="5" s="1"/>
  <c r="M4" i="5"/>
  <c r="T4" i="5" s="1"/>
  <c r="L4" i="5"/>
  <c r="S4" i="5" s="1"/>
  <c r="S5" i="5" s="1"/>
  <c r="S6" i="5" s="1"/>
  <c r="S7" i="5" s="1"/>
  <c r="S8" i="5" s="1"/>
  <c r="S9" i="5" s="1"/>
  <c r="S10" i="5" s="1"/>
  <c r="S11" i="5" s="1"/>
  <c r="S12" i="5" s="1"/>
  <c r="S13" i="5" s="1"/>
  <c r="S14" i="5" s="1"/>
  <c r="S15" i="5" s="1"/>
  <c r="S16" i="5" s="1"/>
  <c r="S17" i="5" s="1"/>
  <c r="S18" i="5" s="1"/>
  <c r="S19" i="5" s="1"/>
  <c r="S20" i="5" s="1"/>
  <c r="S21" i="5" s="1"/>
  <c r="S22" i="5" s="1"/>
  <c r="S23" i="5" s="1"/>
  <c r="S24" i="5" s="1"/>
  <c r="S25" i="5" s="1"/>
  <c r="S26" i="5" s="1"/>
  <c r="S27" i="5" s="1"/>
  <c r="S28" i="5" s="1"/>
  <c r="S29" i="5" s="1"/>
  <c r="S30" i="5" s="1"/>
  <c r="S31" i="5" s="1"/>
  <c r="S32" i="5" s="1"/>
  <c r="S33" i="5" s="1"/>
  <c r="S34" i="5" s="1"/>
  <c r="S35" i="5" s="1"/>
  <c r="S36" i="5" s="1"/>
  <c r="S37" i="5" s="1"/>
  <c r="S38" i="5" s="1"/>
  <c r="S39" i="5" s="1"/>
  <c r="S40" i="5" s="1"/>
  <c r="S41" i="5" s="1"/>
  <c r="S42" i="5" s="1"/>
  <c r="S43" i="5" s="1"/>
  <c r="S44" i="5" s="1"/>
  <c r="S45" i="5" s="1"/>
  <c r="S46" i="5" s="1"/>
  <c r="K4" i="5"/>
  <c r="R4" i="5" s="1"/>
  <c r="R5" i="5" s="1"/>
  <c r="R6" i="5" s="1"/>
  <c r="R7" i="5" s="1"/>
  <c r="R8" i="5" s="1"/>
  <c r="R9" i="5" s="1"/>
  <c r="R10" i="5" s="1"/>
  <c r="R11" i="5" s="1"/>
  <c r="R12" i="5" s="1"/>
  <c r="R13" i="5" s="1"/>
  <c r="R14" i="5" s="1"/>
  <c r="R15" i="5" s="1"/>
  <c r="R16" i="5" s="1"/>
  <c r="R17" i="5" s="1"/>
  <c r="R18" i="5" s="1"/>
  <c r="R19" i="5" s="1"/>
  <c r="R20" i="5" s="1"/>
  <c r="R21" i="5" s="1"/>
  <c r="R22" i="5" s="1"/>
  <c r="R23" i="5" s="1"/>
  <c r="R24" i="5" s="1"/>
  <c r="R25" i="5" s="1"/>
  <c r="R26" i="5" s="1"/>
  <c r="R27" i="5" s="1"/>
  <c r="R28" i="5" s="1"/>
  <c r="R29" i="5" s="1"/>
  <c r="R30" i="5" s="1"/>
  <c r="R31" i="5" s="1"/>
  <c r="R32" i="5" s="1"/>
  <c r="R33" i="5" s="1"/>
  <c r="R34" i="5" s="1"/>
  <c r="R35" i="5" s="1"/>
  <c r="R36" i="5" s="1"/>
  <c r="R37" i="5" s="1"/>
  <c r="R38" i="5" s="1"/>
  <c r="R39" i="5" s="1"/>
  <c r="R40" i="5" s="1"/>
  <c r="R41" i="5" s="1"/>
  <c r="R42" i="5" s="1"/>
  <c r="R43" i="5" s="1"/>
  <c r="R44" i="5" s="1"/>
  <c r="R45" i="5" s="1"/>
  <c r="R46" i="5" s="1"/>
  <c r="H4" i="5"/>
  <c r="G4" i="5"/>
  <c r="H3" i="5"/>
  <c r="G3" i="5"/>
  <c r="I3" i="5" s="1"/>
  <c r="T2" i="5"/>
  <c r="S2" i="5"/>
  <c r="R2" i="5"/>
  <c r="P2" i="5"/>
  <c r="W2" i="5" s="1"/>
  <c r="O2" i="5"/>
  <c r="V2" i="5" s="1"/>
  <c r="N2" i="5"/>
  <c r="U2" i="5" s="1"/>
  <c r="M2" i="5"/>
  <c r="L2" i="5"/>
  <c r="K2" i="5"/>
  <c r="S4" i="4"/>
  <c r="T4" i="4"/>
  <c r="T5" i="4" s="1"/>
  <c r="T6" i="4" s="1"/>
  <c r="T7" i="4" s="1"/>
  <c r="T8" i="4" s="1"/>
  <c r="T9" i="4" s="1"/>
  <c r="T10" i="4" s="1"/>
  <c r="T11" i="4" s="1"/>
  <c r="T12" i="4" s="1"/>
  <c r="T13" i="4" s="1"/>
  <c r="T14" i="4" s="1"/>
  <c r="T15" i="4" s="1"/>
  <c r="T16" i="4" s="1"/>
  <c r="T17" i="4" s="1"/>
  <c r="T18" i="4" s="1"/>
  <c r="T19" i="4" s="1"/>
  <c r="O4" i="4"/>
  <c r="V4" i="4" s="1"/>
  <c r="V5" i="4" s="1"/>
  <c r="K15" i="4"/>
  <c r="L15" i="4"/>
  <c r="M15" i="4"/>
  <c r="N15" i="4"/>
  <c r="O15" i="4"/>
  <c r="K16" i="4"/>
  <c r="L16" i="4"/>
  <c r="M16" i="4"/>
  <c r="N16" i="4"/>
  <c r="O16" i="4"/>
  <c r="K17" i="4"/>
  <c r="L17" i="4"/>
  <c r="M17" i="4"/>
  <c r="N17" i="4"/>
  <c r="O17" i="4"/>
  <c r="K18" i="4"/>
  <c r="L18" i="4"/>
  <c r="M18" i="4"/>
  <c r="N18" i="4"/>
  <c r="O18" i="4"/>
  <c r="K19" i="4"/>
  <c r="L19" i="4"/>
  <c r="M19" i="4"/>
  <c r="N19" i="4"/>
  <c r="O19" i="4"/>
  <c r="K20" i="4"/>
  <c r="L20" i="4"/>
  <c r="M20" i="4"/>
  <c r="N20" i="4"/>
  <c r="O20" i="4"/>
  <c r="K21" i="4"/>
  <c r="L21" i="4"/>
  <c r="M21" i="4"/>
  <c r="N21" i="4"/>
  <c r="O21" i="4"/>
  <c r="K22" i="4"/>
  <c r="L22" i="4"/>
  <c r="M22" i="4"/>
  <c r="N22" i="4"/>
  <c r="O22" i="4"/>
  <c r="K23" i="4"/>
  <c r="L23" i="4"/>
  <c r="M23" i="4"/>
  <c r="N23" i="4"/>
  <c r="O23" i="4"/>
  <c r="K24" i="4"/>
  <c r="L24" i="4"/>
  <c r="M24" i="4"/>
  <c r="N24" i="4"/>
  <c r="O24" i="4"/>
  <c r="K25" i="4"/>
  <c r="L25" i="4"/>
  <c r="M25" i="4"/>
  <c r="N25" i="4"/>
  <c r="O25" i="4"/>
  <c r="K26" i="4"/>
  <c r="L26" i="4"/>
  <c r="M26" i="4"/>
  <c r="N26" i="4"/>
  <c r="O26" i="4"/>
  <c r="K27" i="4"/>
  <c r="L27" i="4"/>
  <c r="M27" i="4"/>
  <c r="N27" i="4"/>
  <c r="O27" i="4"/>
  <c r="K28" i="4"/>
  <c r="L28" i="4"/>
  <c r="M28" i="4"/>
  <c r="N28" i="4"/>
  <c r="O28" i="4"/>
  <c r="K29" i="4"/>
  <c r="L29" i="4"/>
  <c r="M29" i="4"/>
  <c r="N29" i="4"/>
  <c r="O29" i="4"/>
  <c r="K30" i="4"/>
  <c r="L30" i="4"/>
  <c r="M30" i="4"/>
  <c r="N30" i="4"/>
  <c r="O30" i="4"/>
  <c r="K31" i="4"/>
  <c r="L31" i="4"/>
  <c r="M31" i="4"/>
  <c r="N31" i="4"/>
  <c r="O31" i="4"/>
  <c r="K32" i="4"/>
  <c r="L32" i="4"/>
  <c r="M32" i="4"/>
  <c r="N32" i="4"/>
  <c r="O32" i="4"/>
  <c r="K33" i="4"/>
  <c r="L33" i="4"/>
  <c r="M33" i="4"/>
  <c r="N33" i="4"/>
  <c r="O33" i="4"/>
  <c r="K34" i="4"/>
  <c r="L34" i="4"/>
  <c r="M34" i="4"/>
  <c r="N34" i="4"/>
  <c r="O34" i="4"/>
  <c r="K35" i="4"/>
  <c r="L35" i="4"/>
  <c r="M35" i="4"/>
  <c r="N35" i="4"/>
  <c r="O35" i="4"/>
  <c r="K36" i="4"/>
  <c r="L36" i="4"/>
  <c r="M36" i="4"/>
  <c r="N36" i="4"/>
  <c r="O36" i="4"/>
  <c r="K37" i="4"/>
  <c r="L37" i="4"/>
  <c r="M37" i="4"/>
  <c r="N37" i="4"/>
  <c r="O37" i="4"/>
  <c r="K38" i="4"/>
  <c r="L38" i="4"/>
  <c r="M38" i="4"/>
  <c r="N38" i="4"/>
  <c r="O38" i="4"/>
  <c r="K39" i="4"/>
  <c r="L39" i="4"/>
  <c r="M39" i="4"/>
  <c r="N39" i="4"/>
  <c r="O39" i="4"/>
  <c r="K40" i="4"/>
  <c r="L40" i="4"/>
  <c r="M40" i="4"/>
  <c r="N40" i="4"/>
  <c r="O40" i="4"/>
  <c r="K41" i="4"/>
  <c r="L41" i="4"/>
  <c r="M41" i="4"/>
  <c r="N41" i="4"/>
  <c r="O41" i="4"/>
  <c r="K42" i="4"/>
  <c r="L42" i="4"/>
  <c r="M42" i="4"/>
  <c r="N42" i="4"/>
  <c r="O42" i="4"/>
  <c r="K43" i="4"/>
  <c r="L43" i="4"/>
  <c r="M43" i="4"/>
  <c r="N43" i="4"/>
  <c r="O43" i="4"/>
  <c r="K44" i="4"/>
  <c r="L44" i="4"/>
  <c r="M44" i="4"/>
  <c r="N44" i="4"/>
  <c r="O44" i="4"/>
  <c r="K45" i="4"/>
  <c r="L45" i="4"/>
  <c r="M45" i="4"/>
  <c r="N45" i="4"/>
  <c r="O45" i="4"/>
  <c r="K46" i="4"/>
  <c r="L46" i="4"/>
  <c r="M46" i="4"/>
  <c r="N46" i="4"/>
  <c r="O46" i="4"/>
  <c r="K47" i="4"/>
  <c r="L47" i="4"/>
  <c r="M47" i="4"/>
  <c r="N47" i="4"/>
  <c r="O47" i="4"/>
  <c r="K48" i="4"/>
  <c r="L48" i="4"/>
  <c r="M48" i="4"/>
  <c r="N48" i="4"/>
  <c r="O48" i="4"/>
  <c r="K49" i="4"/>
  <c r="L49" i="4"/>
  <c r="M49" i="4"/>
  <c r="N49" i="4"/>
  <c r="O49" i="4"/>
  <c r="K50" i="4"/>
  <c r="L50" i="4"/>
  <c r="M50" i="4"/>
  <c r="N50" i="4"/>
  <c r="O50" i="4"/>
  <c r="K51" i="4"/>
  <c r="L51" i="4"/>
  <c r="M51" i="4"/>
  <c r="N51" i="4"/>
  <c r="O51" i="4"/>
  <c r="K52" i="4"/>
  <c r="L52" i="4"/>
  <c r="M52" i="4"/>
  <c r="N52" i="4"/>
  <c r="O52" i="4"/>
  <c r="K53" i="4"/>
  <c r="L53" i="4"/>
  <c r="M53" i="4"/>
  <c r="N53" i="4"/>
  <c r="O53" i="4"/>
  <c r="K54" i="4"/>
  <c r="L54" i="4"/>
  <c r="M54" i="4"/>
  <c r="N54" i="4"/>
  <c r="O54" i="4"/>
  <c r="K55" i="4"/>
  <c r="L55" i="4"/>
  <c r="M55" i="4"/>
  <c r="N55" i="4"/>
  <c r="O55" i="4"/>
  <c r="K56" i="4"/>
  <c r="L56" i="4"/>
  <c r="M56" i="4"/>
  <c r="N56" i="4"/>
  <c r="O56" i="4"/>
  <c r="K57" i="4"/>
  <c r="L57" i="4"/>
  <c r="M57" i="4"/>
  <c r="N57" i="4"/>
  <c r="O57" i="4"/>
  <c r="K58" i="4"/>
  <c r="L58" i="4"/>
  <c r="M58" i="4"/>
  <c r="N58" i="4"/>
  <c r="O58" i="4"/>
  <c r="K59" i="4"/>
  <c r="L59" i="4"/>
  <c r="M59" i="4"/>
  <c r="N59" i="4"/>
  <c r="O59" i="4"/>
  <c r="K60" i="4"/>
  <c r="L60" i="4"/>
  <c r="M60" i="4"/>
  <c r="N60" i="4"/>
  <c r="O60" i="4"/>
  <c r="K61" i="4"/>
  <c r="L61" i="4"/>
  <c r="M61" i="4"/>
  <c r="N61" i="4"/>
  <c r="O61" i="4"/>
  <c r="K62" i="4"/>
  <c r="L62" i="4"/>
  <c r="M62" i="4"/>
  <c r="N62" i="4"/>
  <c r="O62" i="4"/>
  <c r="K63" i="4"/>
  <c r="L63" i="4"/>
  <c r="M63" i="4"/>
  <c r="N63" i="4"/>
  <c r="O63" i="4"/>
  <c r="K64" i="4"/>
  <c r="L64" i="4"/>
  <c r="M64" i="4"/>
  <c r="N64" i="4"/>
  <c r="O64" i="4"/>
  <c r="K65" i="4"/>
  <c r="L65" i="4"/>
  <c r="M65" i="4"/>
  <c r="N65" i="4"/>
  <c r="O65" i="4"/>
  <c r="K66" i="4"/>
  <c r="L66" i="4"/>
  <c r="M66" i="4"/>
  <c r="N66" i="4"/>
  <c r="O66" i="4"/>
  <c r="K67" i="4"/>
  <c r="L67" i="4"/>
  <c r="M67" i="4"/>
  <c r="N67" i="4"/>
  <c r="O67" i="4"/>
  <c r="K68" i="4"/>
  <c r="L68" i="4"/>
  <c r="M68" i="4"/>
  <c r="N68" i="4"/>
  <c r="O68" i="4"/>
  <c r="K69" i="4"/>
  <c r="L69" i="4"/>
  <c r="M69" i="4"/>
  <c r="N69" i="4"/>
  <c r="O69" i="4"/>
  <c r="K70" i="4"/>
  <c r="L70" i="4"/>
  <c r="M70" i="4"/>
  <c r="N70" i="4"/>
  <c r="O70" i="4"/>
  <c r="K71" i="4"/>
  <c r="L71" i="4"/>
  <c r="M71" i="4"/>
  <c r="N71" i="4"/>
  <c r="O71" i="4"/>
  <c r="K72" i="4"/>
  <c r="L72" i="4"/>
  <c r="M72" i="4"/>
  <c r="N72" i="4"/>
  <c r="O72" i="4"/>
  <c r="K73" i="4"/>
  <c r="L73" i="4"/>
  <c r="M73" i="4"/>
  <c r="N73" i="4"/>
  <c r="O73" i="4"/>
  <c r="K74" i="4"/>
  <c r="L74" i="4"/>
  <c r="M74" i="4"/>
  <c r="N74" i="4"/>
  <c r="O74" i="4"/>
  <c r="K75" i="4"/>
  <c r="L75" i="4"/>
  <c r="M75" i="4"/>
  <c r="N75" i="4"/>
  <c r="O75" i="4"/>
  <c r="K76" i="4"/>
  <c r="L76" i="4"/>
  <c r="M76" i="4"/>
  <c r="N76" i="4"/>
  <c r="O76" i="4"/>
  <c r="K77" i="4"/>
  <c r="L77" i="4"/>
  <c r="M77" i="4"/>
  <c r="N77" i="4"/>
  <c r="O77" i="4"/>
  <c r="K78" i="4"/>
  <c r="L78" i="4"/>
  <c r="M78" i="4"/>
  <c r="N78" i="4"/>
  <c r="O78" i="4"/>
  <c r="K79" i="4"/>
  <c r="L79" i="4"/>
  <c r="M79" i="4"/>
  <c r="N79" i="4"/>
  <c r="O79" i="4"/>
  <c r="K80" i="4"/>
  <c r="L80" i="4"/>
  <c r="M80" i="4"/>
  <c r="N80" i="4"/>
  <c r="O80" i="4"/>
  <c r="K81" i="4"/>
  <c r="L81" i="4"/>
  <c r="M81" i="4"/>
  <c r="N81" i="4"/>
  <c r="O81" i="4"/>
  <c r="K82" i="4"/>
  <c r="L82" i="4"/>
  <c r="M82" i="4"/>
  <c r="N82" i="4"/>
  <c r="O82" i="4"/>
  <c r="K83" i="4"/>
  <c r="L83" i="4"/>
  <c r="M83" i="4"/>
  <c r="N83" i="4"/>
  <c r="O83" i="4"/>
  <c r="K84" i="4"/>
  <c r="L84" i="4"/>
  <c r="M84" i="4"/>
  <c r="N84" i="4"/>
  <c r="O84" i="4"/>
  <c r="K85" i="4"/>
  <c r="L85" i="4"/>
  <c r="M85" i="4"/>
  <c r="N85" i="4"/>
  <c r="O85" i="4"/>
  <c r="K86" i="4"/>
  <c r="L86" i="4"/>
  <c r="M86" i="4"/>
  <c r="N86" i="4"/>
  <c r="O86" i="4"/>
  <c r="K87" i="4"/>
  <c r="L87" i="4"/>
  <c r="M87" i="4"/>
  <c r="N87" i="4"/>
  <c r="O87" i="4"/>
  <c r="K88" i="4"/>
  <c r="L88" i="4"/>
  <c r="M88" i="4"/>
  <c r="N88" i="4"/>
  <c r="O88" i="4"/>
  <c r="K89" i="4"/>
  <c r="L89" i="4"/>
  <c r="M89" i="4"/>
  <c r="N89" i="4"/>
  <c r="O89" i="4"/>
  <c r="K90" i="4"/>
  <c r="L90" i="4"/>
  <c r="M90" i="4"/>
  <c r="N90" i="4"/>
  <c r="O90" i="4"/>
  <c r="K91" i="4"/>
  <c r="L91" i="4"/>
  <c r="M91" i="4"/>
  <c r="N91" i="4"/>
  <c r="O91" i="4"/>
  <c r="K92" i="4"/>
  <c r="L92" i="4"/>
  <c r="M92" i="4"/>
  <c r="N92" i="4"/>
  <c r="O92" i="4"/>
  <c r="K93" i="4"/>
  <c r="L93" i="4"/>
  <c r="M93" i="4"/>
  <c r="N93" i="4"/>
  <c r="O93" i="4"/>
  <c r="K94" i="4"/>
  <c r="L94" i="4"/>
  <c r="M94" i="4"/>
  <c r="N94" i="4"/>
  <c r="O94" i="4"/>
  <c r="K95" i="4"/>
  <c r="L95" i="4"/>
  <c r="M95" i="4"/>
  <c r="N95" i="4"/>
  <c r="O95" i="4"/>
  <c r="K96" i="4"/>
  <c r="L96" i="4"/>
  <c r="M96" i="4"/>
  <c r="N96" i="4"/>
  <c r="O96" i="4"/>
  <c r="K97" i="4"/>
  <c r="L97" i="4"/>
  <c r="M97" i="4"/>
  <c r="N97" i="4"/>
  <c r="O97" i="4"/>
  <c r="K98" i="4"/>
  <c r="L98" i="4"/>
  <c r="M98" i="4"/>
  <c r="N98" i="4"/>
  <c r="O98" i="4"/>
  <c r="K99" i="4"/>
  <c r="L99" i="4"/>
  <c r="M99" i="4"/>
  <c r="N99" i="4"/>
  <c r="O99" i="4"/>
  <c r="K100" i="4"/>
  <c r="L100" i="4"/>
  <c r="M100" i="4"/>
  <c r="N100" i="4"/>
  <c r="O100" i="4"/>
  <c r="K101" i="4"/>
  <c r="L101" i="4"/>
  <c r="M101" i="4"/>
  <c r="N101" i="4"/>
  <c r="O101" i="4"/>
  <c r="K102" i="4"/>
  <c r="L102" i="4"/>
  <c r="M102" i="4"/>
  <c r="N102" i="4"/>
  <c r="O102" i="4"/>
  <c r="K103" i="4"/>
  <c r="L103" i="4"/>
  <c r="M103" i="4"/>
  <c r="N103" i="4"/>
  <c r="O103" i="4"/>
  <c r="K104" i="4"/>
  <c r="L104" i="4"/>
  <c r="M104" i="4"/>
  <c r="N104" i="4"/>
  <c r="O104" i="4"/>
  <c r="K105" i="4"/>
  <c r="L105" i="4"/>
  <c r="M105" i="4"/>
  <c r="N105" i="4"/>
  <c r="O105" i="4"/>
  <c r="K106" i="4"/>
  <c r="L106" i="4"/>
  <c r="M106" i="4"/>
  <c r="N106" i="4"/>
  <c r="O106" i="4"/>
  <c r="K107" i="4"/>
  <c r="L107" i="4"/>
  <c r="M107" i="4"/>
  <c r="N107" i="4"/>
  <c r="O107" i="4"/>
  <c r="K108" i="4"/>
  <c r="L108" i="4"/>
  <c r="M108" i="4"/>
  <c r="N108" i="4"/>
  <c r="O108" i="4"/>
  <c r="K109" i="4"/>
  <c r="L109" i="4"/>
  <c r="M109" i="4"/>
  <c r="N109" i="4"/>
  <c r="O109" i="4"/>
  <c r="K110" i="4"/>
  <c r="L110" i="4"/>
  <c r="M110" i="4"/>
  <c r="N110" i="4"/>
  <c r="O110" i="4"/>
  <c r="K111" i="4"/>
  <c r="L111" i="4"/>
  <c r="M111" i="4"/>
  <c r="N111" i="4"/>
  <c r="O111" i="4"/>
  <c r="K112" i="4"/>
  <c r="L112" i="4"/>
  <c r="M112" i="4"/>
  <c r="N112" i="4"/>
  <c r="O112" i="4"/>
  <c r="K113" i="4"/>
  <c r="L113" i="4"/>
  <c r="M113" i="4"/>
  <c r="N113" i="4"/>
  <c r="O113" i="4"/>
  <c r="K114" i="4"/>
  <c r="L114" i="4"/>
  <c r="M114" i="4"/>
  <c r="N114" i="4"/>
  <c r="O114" i="4"/>
  <c r="K115" i="4"/>
  <c r="L115" i="4"/>
  <c r="M115" i="4"/>
  <c r="N115" i="4"/>
  <c r="O115" i="4"/>
  <c r="K116" i="4"/>
  <c r="L116" i="4"/>
  <c r="M116" i="4"/>
  <c r="N116" i="4"/>
  <c r="O116" i="4"/>
  <c r="K117" i="4"/>
  <c r="L117" i="4"/>
  <c r="M117" i="4"/>
  <c r="N117" i="4"/>
  <c r="O117" i="4"/>
  <c r="K118" i="4"/>
  <c r="L118" i="4"/>
  <c r="M118" i="4"/>
  <c r="N118" i="4"/>
  <c r="O118" i="4"/>
  <c r="K119" i="4"/>
  <c r="L119" i="4"/>
  <c r="M119" i="4"/>
  <c r="N119" i="4"/>
  <c r="O119" i="4"/>
  <c r="K120" i="4"/>
  <c r="L120" i="4"/>
  <c r="M120" i="4"/>
  <c r="N120" i="4"/>
  <c r="O120" i="4"/>
  <c r="K121" i="4"/>
  <c r="L121" i="4"/>
  <c r="M121" i="4"/>
  <c r="N121" i="4"/>
  <c r="O121" i="4"/>
  <c r="K122" i="4"/>
  <c r="L122" i="4"/>
  <c r="M122" i="4"/>
  <c r="N122" i="4"/>
  <c r="O122" i="4"/>
  <c r="K123" i="4"/>
  <c r="L123" i="4"/>
  <c r="M123" i="4"/>
  <c r="N123" i="4"/>
  <c r="O123" i="4"/>
  <c r="K124" i="4"/>
  <c r="L124" i="4"/>
  <c r="M124" i="4"/>
  <c r="N124" i="4"/>
  <c r="O124" i="4"/>
  <c r="K125" i="4"/>
  <c r="L125" i="4"/>
  <c r="M125" i="4"/>
  <c r="N125" i="4"/>
  <c r="O125" i="4"/>
  <c r="K126" i="4"/>
  <c r="L126" i="4"/>
  <c r="M126" i="4"/>
  <c r="N126" i="4"/>
  <c r="O126" i="4"/>
  <c r="K127" i="4"/>
  <c r="L127" i="4"/>
  <c r="M127" i="4"/>
  <c r="N127" i="4"/>
  <c r="O127" i="4"/>
  <c r="K128" i="4"/>
  <c r="L128" i="4"/>
  <c r="M128" i="4"/>
  <c r="N128" i="4"/>
  <c r="O128" i="4"/>
  <c r="K129" i="4"/>
  <c r="L129" i="4"/>
  <c r="M129" i="4"/>
  <c r="N129" i="4"/>
  <c r="O129" i="4"/>
  <c r="K130" i="4"/>
  <c r="L130" i="4"/>
  <c r="M130" i="4"/>
  <c r="N130" i="4"/>
  <c r="O130" i="4"/>
  <c r="K131" i="4"/>
  <c r="L131" i="4"/>
  <c r="M131" i="4"/>
  <c r="N131" i="4"/>
  <c r="O131" i="4"/>
  <c r="L4" i="4"/>
  <c r="M4" i="4"/>
  <c r="N4" i="4"/>
  <c r="U4" i="4" s="1"/>
  <c r="U5" i="4" s="1"/>
  <c r="U6" i="4" s="1"/>
  <c r="U7" i="4" s="1"/>
  <c r="U8" i="4" s="1"/>
  <c r="U9" i="4" s="1"/>
  <c r="U10" i="4" s="1"/>
  <c r="U11" i="4" s="1"/>
  <c r="U12" i="4" s="1"/>
  <c r="U13" i="4" s="1"/>
  <c r="U14" i="4" s="1"/>
  <c r="U15" i="4" s="1"/>
  <c r="U16" i="4" s="1"/>
  <c r="U17" i="4" s="1"/>
  <c r="U18" i="4" s="1"/>
  <c r="U19" i="4" s="1"/>
  <c r="U20" i="4" s="1"/>
  <c r="U21" i="4" s="1"/>
  <c r="U22" i="4" s="1"/>
  <c r="U23" i="4" s="1"/>
  <c r="U24" i="4" s="1"/>
  <c r="U25" i="4" s="1"/>
  <c r="U26" i="4" s="1"/>
  <c r="U27" i="4" s="1"/>
  <c r="U28" i="4" s="1"/>
  <c r="U29" i="4" s="1"/>
  <c r="U30" i="4" s="1"/>
  <c r="U31" i="4" s="1"/>
  <c r="U32" i="4" s="1"/>
  <c r="U33" i="4" s="1"/>
  <c r="U34" i="4" s="1"/>
  <c r="U35" i="4" s="1"/>
  <c r="U36" i="4" s="1"/>
  <c r="U37" i="4" s="1"/>
  <c r="U38" i="4" s="1"/>
  <c r="U39" i="4" s="1"/>
  <c r="U40" i="4" s="1"/>
  <c r="U41" i="4" s="1"/>
  <c r="U42" i="4" s="1"/>
  <c r="U43" i="4" s="1"/>
  <c r="U44" i="4" s="1"/>
  <c r="U45" i="4" s="1"/>
  <c r="U46" i="4" s="1"/>
  <c r="U47" i="4" s="1"/>
  <c r="U48" i="4" s="1"/>
  <c r="U49" i="4" s="1"/>
  <c r="U50" i="4" s="1"/>
  <c r="U51" i="4" s="1"/>
  <c r="U52" i="4" s="1"/>
  <c r="U53" i="4" s="1"/>
  <c r="U54" i="4" s="1"/>
  <c r="U55" i="4" s="1"/>
  <c r="U56" i="4" s="1"/>
  <c r="U57" i="4" s="1"/>
  <c r="U58" i="4" s="1"/>
  <c r="U59" i="4" s="1"/>
  <c r="U60" i="4" s="1"/>
  <c r="U61" i="4" s="1"/>
  <c r="U62" i="4" s="1"/>
  <c r="U63" i="4" s="1"/>
  <c r="U64" i="4" s="1"/>
  <c r="U65" i="4" s="1"/>
  <c r="U66" i="4" s="1"/>
  <c r="U67" i="4" s="1"/>
  <c r="U68" i="4" s="1"/>
  <c r="U69" i="4" s="1"/>
  <c r="U70" i="4" s="1"/>
  <c r="U71" i="4" s="1"/>
  <c r="U72" i="4" s="1"/>
  <c r="U73" i="4" s="1"/>
  <c r="U74" i="4" s="1"/>
  <c r="U75" i="4" s="1"/>
  <c r="U76" i="4" s="1"/>
  <c r="U77" i="4" s="1"/>
  <c r="U78" i="4" s="1"/>
  <c r="U79" i="4" s="1"/>
  <c r="U80" i="4" s="1"/>
  <c r="U81" i="4" s="1"/>
  <c r="U82" i="4" s="1"/>
  <c r="U83" i="4" s="1"/>
  <c r="U84" i="4" s="1"/>
  <c r="U85" i="4" s="1"/>
  <c r="U86" i="4" s="1"/>
  <c r="U87" i="4" s="1"/>
  <c r="U88" i="4" s="1"/>
  <c r="U89" i="4" s="1"/>
  <c r="U90" i="4" s="1"/>
  <c r="U91" i="4" s="1"/>
  <c r="U92" i="4" s="1"/>
  <c r="U93" i="4" s="1"/>
  <c r="U94" i="4" s="1"/>
  <c r="U95" i="4" s="1"/>
  <c r="U96" i="4" s="1"/>
  <c r="U97" i="4" s="1"/>
  <c r="U98" i="4" s="1"/>
  <c r="U99" i="4" s="1"/>
  <c r="U100" i="4" s="1"/>
  <c r="U101" i="4" s="1"/>
  <c r="U102" i="4" s="1"/>
  <c r="U103" i="4" s="1"/>
  <c r="U104" i="4" s="1"/>
  <c r="U105" i="4" s="1"/>
  <c r="U106" i="4" s="1"/>
  <c r="U107" i="4" s="1"/>
  <c r="U108" i="4" s="1"/>
  <c r="U109" i="4" s="1"/>
  <c r="U110" i="4" s="1"/>
  <c r="U111" i="4" s="1"/>
  <c r="U112" i="4" s="1"/>
  <c r="U113" i="4" s="1"/>
  <c r="U114" i="4" s="1"/>
  <c r="U115" i="4" s="1"/>
  <c r="U116" i="4" s="1"/>
  <c r="U117" i="4" s="1"/>
  <c r="U118" i="4" s="1"/>
  <c r="U119" i="4" s="1"/>
  <c r="U120" i="4" s="1"/>
  <c r="U121" i="4" s="1"/>
  <c r="U122" i="4" s="1"/>
  <c r="U123" i="4" s="1"/>
  <c r="U124" i="4" s="1"/>
  <c r="U125" i="4" s="1"/>
  <c r="U126" i="4" s="1"/>
  <c r="U127" i="4" s="1"/>
  <c r="U128" i="4" s="1"/>
  <c r="U129" i="4" s="1"/>
  <c r="U130" i="4" s="1"/>
  <c r="U131" i="4" s="1"/>
  <c r="L5" i="4"/>
  <c r="M5" i="4"/>
  <c r="N5" i="4"/>
  <c r="O5" i="4"/>
  <c r="L6" i="4"/>
  <c r="M6" i="4"/>
  <c r="N6" i="4"/>
  <c r="O6" i="4"/>
  <c r="L7" i="4"/>
  <c r="M7" i="4"/>
  <c r="N7" i="4"/>
  <c r="O7" i="4"/>
  <c r="L8" i="4"/>
  <c r="M8" i="4"/>
  <c r="N8" i="4"/>
  <c r="O8" i="4"/>
  <c r="L9" i="4"/>
  <c r="M9" i="4"/>
  <c r="N9" i="4"/>
  <c r="O9" i="4"/>
  <c r="L10" i="4"/>
  <c r="M10" i="4"/>
  <c r="N10" i="4"/>
  <c r="O10" i="4"/>
  <c r="L11" i="4"/>
  <c r="M11" i="4"/>
  <c r="N11" i="4"/>
  <c r="O11" i="4"/>
  <c r="L12" i="4"/>
  <c r="M12" i="4"/>
  <c r="N12" i="4"/>
  <c r="O12" i="4"/>
  <c r="L13" i="4"/>
  <c r="M13" i="4"/>
  <c r="N13" i="4"/>
  <c r="O13" i="4"/>
  <c r="L14" i="4"/>
  <c r="M14" i="4"/>
  <c r="N14" i="4"/>
  <c r="O14" i="4"/>
  <c r="K5" i="4"/>
  <c r="R5" i="4" s="1"/>
  <c r="R6" i="4" s="1"/>
  <c r="R7" i="4" s="1"/>
  <c r="R8" i="4" s="1"/>
  <c r="R9" i="4" s="1"/>
  <c r="R10" i="4" s="1"/>
  <c r="R11" i="4" s="1"/>
  <c r="K6" i="4"/>
  <c r="K7" i="4"/>
  <c r="K8" i="4"/>
  <c r="K9" i="4"/>
  <c r="K10" i="4"/>
  <c r="K11" i="4"/>
  <c r="K12" i="4"/>
  <c r="K13" i="4"/>
  <c r="K14" i="4"/>
  <c r="I29" i="4"/>
  <c r="I37" i="4"/>
  <c r="I61" i="4"/>
  <c r="I69" i="4"/>
  <c r="I93" i="4"/>
  <c r="I101" i="4"/>
  <c r="I125" i="4"/>
  <c r="I5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4" i="4"/>
  <c r="H5" i="4"/>
  <c r="H6" i="4"/>
  <c r="H7" i="4"/>
  <c r="H8" i="4"/>
  <c r="H9" i="4"/>
  <c r="H10" i="4"/>
  <c r="H11" i="4"/>
  <c r="H12" i="4"/>
  <c r="H13" i="4"/>
  <c r="H14" i="4"/>
  <c r="G15" i="4"/>
  <c r="I15" i="4" s="1"/>
  <c r="G16" i="4"/>
  <c r="I16" i="4" s="1"/>
  <c r="P16" i="4" s="1"/>
  <c r="G17" i="4"/>
  <c r="I17" i="4" s="1"/>
  <c r="P17" i="4" s="1"/>
  <c r="G18" i="4"/>
  <c r="I18" i="4" s="1"/>
  <c r="P18" i="4" s="1"/>
  <c r="G19" i="4"/>
  <c r="I19" i="4" s="1"/>
  <c r="P19" i="4" s="1"/>
  <c r="G20" i="4"/>
  <c r="I20" i="4" s="1"/>
  <c r="P20" i="4" s="1"/>
  <c r="G21" i="4"/>
  <c r="I21" i="4" s="1"/>
  <c r="P21" i="4" s="1"/>
  <c r="G22" i="4"/>
  <c r="I22" i="4" s="1"/>
  <c r="G23" i="4"/>
  <c r="I23" i="4" s="1"/>
  <c r="G24" i="4"/>
  <c r="I24" i="4" s="1"/>
  <c r="P24" i="4" s="1"/>
  <c r="G25" i="4"/>
  <c r="I25" i="4" s="1"/>
  <c r="P25" i="4" s="1"/>
  <c r="G26" i="4"/>
  <c r="I26" i="4" s="1"/>
  <c r="P26" i="4" s="1"/>
  <c r="G27" i="4"/>
  <c r="I27" i="4" s="1"/>
  <c r="P27" i="4" s="1"/>
  <c r="G28" i="4"/>
  <c r="I28" i="4" s="1"/>
  <c r="P28" i="4" s="1"/>
  <c r="G29" i="4"/>
  <c r="G30" i="4"/>
  <c r="I30" i="4" s="1"/>
  <c r="G31" i="4"/>
  <c r="I31" i="4" s="1"/>
  <c r="G32" i="4"/>
  <c r="I32" i="4" s="1"/>
  <c r="P32" i="4" s="1"/>
  <c r="G33" i="4"/>
  <c r="I33" i="4" s="1"/>
  <c r="P33" i="4" s="1"/>
  <c r="G34" i="4"/>
  <c r="I34" i="4" s="1"/>
  <c r="P34" i="4" s="1"/>
  <c r="G35" i="4"/>
  <c r="I35" i="4" s="1"/>
  <c r="P35" i="4" s="1"/>
  <c r="G36" i="4"/>
  <c r="I36" i="4" s="1"/>
  <c r="P36" i="4" s="1"/>
  <c r="G37" i="4"/>
  <c r="G38" i="4"/>
  <c r="I38" i="4" s="1"/>
  <c r="G39" i="4"/>
  <c r="I39" i="4" s="1"/>
  <c r="G40" i="4"/>
  <c r="I40" i="4" s="1"/>
  <c r="P40" i="4" s="1"/>
  <c r="G41" i="4"/>
  <c r="I41" i="4" s="1"/>
  <c r="P41" i="4" s="1"/>
  <c r="G42" i="4"/>
  <c r="I42" i="4" s="1"/>
  <c r="P42" i="4" s="1"/>
  <c r="G43" i="4"/>
  <c r="I43" i="4" s="1"/>
  <c r="P43" i="4" s="1"/>
  <c r="G44" i="4"/>
  <c r="I44" i="4" s="1"/>
  <c r="P44" i="4" s="1"/>
  <c r="G45" i="4"/>
  <c r="I45" i="4" s="1"/>
  <c r="P45" i="4" s="1"/>
  <c r="G46" i="4"/>
  <c r="I46" i="4" s="1"/>
  <c r="G47" i="4"/>
  <c r="I47" i="4" s="1"/>
  <c r="G48" i="4"/>
  <c r="I48" i="4" s="1"/>
  <c r="P48" i="4" s="1"/>
  <c r="G49" i="4"/>
  <c r="I49" i="4" s="1"/>
  <c r="P49" i="4" s="1"/>
  <c r="G50" i="4"/>
  <c r="I50" i="4" s="1"/>
  <c r="P50" i="4" s="1"/>
  <c r="G51" i="4"/>
  <c r="I51" i="4" s="1"/>
  <c r="P51" i="4" s="1"/>
  <c r="G52" i="4"/>
  <c r="I52" i="4" s="1"/>
  <c r="P52" i="4" s="1"/>
  <c r="G53" i="4"/>
  <c r="I53" i="4" s="1"/>
  <c r="P53" i="4" s="1"/>
  <c r="G54" i="4"/>
  <c r="I54" i="4" s="1"/>
  <c r="G55" i="4"/>
  <c r="I55" i="4" s="1"/>
  <c r="G56" i="4"/>
  <c r="I56" i="4" s="1"/>
  <c r="P56" i="4" s="1"/>
  <c r="G57" i="4"/>
  <c r="I57" i="4" s="1"/>
  <c r="P57" i="4" s="1"/>
  <c r="G58" i="4"/>
  <c r="I58" i="4" s="1"/>
  <c r="P58" i="4" s="1"/>
  <c r="G59" i="4"/>
  <c r="I59" i="4" s="1"/>
  <c r="P59" i="4" s="1"/>
  <c r="G60" i="4"/>
  <c r="I60" i="4" s="1"/>
  <c r="P60" i="4" s="1"/>
  <c r="G61" i="4"/>
  <c r="G62" i="4"/>
  <c r="I62" i="4" s="1"/>
  <c r="G63" i="4"/>
  <c r="I63" i="4" s="1"/>
  <c r="G64" i="4"/>
  <c r="I64" i="4" s="1"/>
  <c r="P64" i="4" s="1"/>
  <c r="G65" i="4"/>
  <c r="I65" i="4" s="1"/>
  <c r="P65" i="4" s="1"/>
  <c r="G66" i="4"/>
  <c r="I66" i="4" s="1"/>
  <c r="P66" i="4" s="1"/>
  <c r="G67" i="4"/>
  <c r="I67" i="4" s="1"/>
  <c r="P67" i="4" s="1"/>
  <c r="G68" i="4"/>
  <c r="I68" i="4" s="1"/>
  <c r="P68" i="4" s="1"/>
  <c r="G69" i="4"/>
  <c r="G70" i="4"/>
  <c r="I70" i="4" s="1"/>
  <c r="G71" i="4"/>
  <c r="I71" i="4" s="1"/>
  <c r="G72" i="4"/>
  <c r="I72" i="4" s="1"/>
  <c r="P72" i="4" s="1"/>
  <c r="G73" i="4"/>
  <c r="I73" i="4" s="1"/>
  <c r="P73" i="4" s="1"/>
  <c r="G74" i="4"/>
  <c r="I74" i="4" s="1"/>
  <c r="P74" i="4" s="1"/>
  <c r="G75" i="4"/>
  <c r="I75" i="4" s="1"/>
  <c r="P75" i="4" s="1"/>
  <c r="G76" i="4"/>
  <c r="I76" i="4" s="1"/>
  <c r="P76" i="4" s="1"/>
  <c r="G77" i="4"/>
  <c r="I77" i="4" s="1"/>
  <c r="P77" i="4" s="1"/>
  <c r="G78" i="4"/>
  <c r="I78" i="4" s="1"/>
  <c r="G79" i="4"/>
  <c r="I79" i="4" s="1"/>
  <c r="G80" i="4"/>
  <c r="I80" i="4" s="1"/>
  <c r="P80" i="4" s="1"/>
  <c r="G81" i="4"/>
  <c r="I81" i="4" s="1"/>
  <c r="P81" i="4" s="1"/>
  <c r="G82" i="4"/>
  <c r="I82" i="4" s="1"/>
  <c r="P82" i="4" s="1"/>
  <c r="G83" i="4"/>
  <c r="I83" i="4" s="1"/>
  <c r="P83" i="4" s="1"/>
  <c r="G84" i="4"/>
  <c r="I84" i="4" s="1"/>
  <c r="P84" i="4" s="1"/>
  <c r="G85" i="4"/>
  <c r="I85" i="4" s="1"/>
  <c r="P85" i="4" s="1"/>
  <c r="G86" i="4"/>
  <c r="I86" i="4" s="1"/>
  <c r="G87" i="4"/>
  <c r="I87" i="4" s="1"/>
  <c r="G88" i="4"/>
  <c r="I88" i="4" s="1"/>
  <c r="P88" i="4" s="1"/>
  <c r="G89" i="4"/>
  <c r="I89" i="4" s="1"/>
  <c r="P89" i="4" s="1"/>
  <c r="G90" i="4"/>
  <c r="I90" i="4" s="1"/>
  <c r="P90" i="4" s="1"/>
  <c r="G91" i="4"/>
  <c r="I91" i="4" s="1"/>
  <c r="P91" i="4" s="1"/>
  <c r="G92" i="4"/>
  <c r="I92" i="4" s="1"/>
  <c r="P92" i="4" s="1"/>
  <c r="G93" i="4"/>
  <c r="G94" i="4"/>
  <c r="I94" i="4" s="1"/>
  <c r="G95" i="4"/>
  <c r="I95" i="4" s="1"/>
  <c r="G96" i="4"/>
  <c r="I96" i="4" s="1"/>
  <c r="P96" i="4" s="1"/>
  <c r="G97" i="4"/>
  <c r="I97" i="4" s="1"/>
  <c r="P97" i="4" s="1"/>
  <c r="G98" i="4"/>
  <c r="I98" i="4" s="1"/>
  <c r="P98" i="4" s="1"/>
  <c r="G99" i="4"/>
  <c r="I99" i="4" s="1"/>
  <c r="P99" i="4" s="1"/>
  <c r="G100" i="4"/>
  <c r="I100" i="4" s="1"/>
  <c r="P100" i="4" s="1"/>
  <c r="G101" i="4"/>
  <c r="G102" i="4"/>
  <c r="I102" i="4" s="1"/>
  <c r="G103" i="4"/>
  <c r="I103" i="4" s="1"/>
  <c r="G104" i="4"/>
  <c r="I104" i="4" s="1"/>
  <c r="P104" i="4" s="1"/>
  <c r="G105" i="4"/>
  <c r="I105" i="4" s="1"/>
  <c r="P105" i="4" s="1"/>
  <c r="G106" i="4"/>
  <c r="I106" i="4" s="1"/>
  <c r="P106" i="4" s="1"/>
  <c r="G107" i="4"/>
  <c r="I107" i="4" s="1"/>
  <c r="P107" i="4" s="1"/>
  <c r="G108" i="4"/>
  <c r="I108" i="4" s="1"/>
  <c r="P108" i="4" s="1"/>
  <c r="G109" i="4"/>
  <c r="I109" i="4" s="1"/>
  <c r="P109" i="4" s="1"/>
  <c r="G110" i="4"/>
  <c r="I110" i="4" s="1"/>
  <c r="G111" i="4"/>
  <c r="I111" i="4" s="1"/>
  <c r="G112" i="4"/>
  <c r="I112" i="4" s="1"/>
  <c r="P112" i="4" s="1"/>
  <c r="G113" i="4"/>
  <c r="I113" i="4" s="1"/>
  <c r="P113" i="4" s="1"/>
  <c r="G114" i="4"/>
  <c r="I114" i="4" s="1"/>
  <c r="P114" i="4" s="1"/>
  <c r="G115" i="4"/>
  <c r="I115" i="4" s="1"/>
  <c r="P115" i="4" s="1"/>
  <c r="G116" i="4"/>
  <c r="I116" i="4" s="1"/>
  <c r="P116" i="4" s="1"/>
  <c r="G117" i="4"/>
  <c r="I117" i="4" s="1"/>
  <c r="P117" i="4" s="1"/>
  <c r="G118" i="4"/>
  <c r="I118" i="4" s="1"/>
  <c r="G119" i="4"/>
  <c r="I119" i="4" s="1"/>
  <c r="G120" i="4"/>
  <c r="I120" i="4" s="1"/>
  <c r="P120" i="4" s="1"/>
  <c r="G121" i="4"/>
  <c r="I121" i="4" s="1"/>
  <c r="P121" i="4" s="1"/>
  <c r="G122" i="4"/>
  <c r="I122" i="4" s="1"/>
  <c r="P122" i="4" s="1"/>
  <c r="G123" i="4"/>
  <c r="I123" i="4" s="1"/>
  <c r="P123" i="4" s="1"/>
  <c r="G124" i="4"/>
  <c r="I124" i="4" s="1"/>
  <c r="P124" i="4" s="1"/>
  <c r="G125" i="4"/>
  <c r="G126" i="4"/>
  <c r="I126" i="4" s="1"/>
  <c r="G127" i="4"/>
  <c r="I127" i="4" s="1"/>
  <c r="G128" i="4"/>
  <c r="I128" i="4" s="1"/>
  <c r="P128" i="4" s="1"/>
  <c r="G129" i="4"/>
  <c r="I129" i="4" s="1"/>
  <c r="P129" i="4" s="1"/>
  <c r="G130" i="4"/>
  <c r="I130" i="4" s="1"/>
  <c r="P130" i="4" s="1"/>
  <c r="G131" i="4"/>
  <c r="I131" i="4" s="1"/>
  <c r="P131" i="4" s="1"/>
  <c r="G4" i="4"/>
  <c r="I4" i="4" s="1"/>
  <c r="G5" i="4"/>
  <c r="G6" i="4"/>
  <c r="I6" i="4" s="1"/>
  <c r="G7" i="4"/>
  <c r="I7" i="4" s="1"/>
  <c r="G8" i="4"/>
  <c r="I8" i="4" s="1"/>
  <c r="P8" i="4" s="1"/>
  <c r="G9" i="4"/>
  <c r="I9" i="4" s="1"/>
  <c r="P9" i="4" s="1"/>
  <c r="G10" i="4"/>
  <c r="I10" i="4" s="1"/>
  <c r="P10" i="4" s="1"/>
  <c r="G11" i="4"/>
  <c r="I11" i="4" s="1"/>
  <c r="P11" i="4" s="1"/>
  <c r="G12" i="4"/>
  <c r="I12" i="4" s="1"/>
  <c r="P12" i="4" s="1"/>
  <c r="G13" i="4"/>
  <c r="I13" i="4" s="1"/>
  <c r="P13" i="4" s="1"/>
  <c r="G14" i="4"/>
  <c r="I14" i="4" s="1"/>
  <c r="R4" i="4"/>
  <c r="K4" i="4"/>
  <c r="H3" i="4"/>
  <c r="G3" i="4"/>
  <c r="P2" i="4"/>
  <c r="W2" i="4" s="1"/>
  <c r="O2" i="4"/>
  <c r="V2" i="4" s="1"/>
  <c r="N2" i="4"/>
  <c r="U2" i="4" s="1"/>
  <c r="M2" i="4"/>
  <c r="T2" i="4" s="1"/>
  <c r="L2" i="4"/>
  <c r="S2" i="4" s="1"/>
  <c r="K2" i="4"/>
  <c r="R2" i="4" s="1"/>
  <c r="T4" i="3"/>
  <c r="T5" i="3" s="1"/>
  <c r="T6" i="3" s="1"/>
  <c r="T7" i="3" s="1"/>
  <c r="T8" i="3" s="1"/>
  <c r="T9" i="3" s="1"/>
  <c r="T10" i="3" s="1"/>
  <c r="T11" i="3" s="1"/>
  <c r="T12" i="3" s="1"/>
  <c r="T13" i="3" s="1"/>
  <c r="T14" i="3" s="1"/>
  <c r="U4" i="3"/>
  <c r="U5" i="3" s="1"/>
  <c r="U6" i="3" s="1"/>
  <c r="U7" i="3" s="1"/>
  <c r="U8" i="3" s="1"/>
  <c r="U9" i="3" s="1"/>
  <c r="U10" i="3" s="1"/>
  <c r="U11" i="3" s="1"/>
  <c r="U12" i="3" s="1"/>
  <c r="U13" i="3" s="1"/>
  <c r="U14" i="3" s="1"/>
  <c r="V2" i="3"/>
  <c r="W2" i="3"/>
  <c r="K5" i="3"/>
  <c r="L5" i="3"/>
  <c r="M5" i="3"/>
  <c r="N5" i="3"/>
  <c r="O5" i="3"/>
  <c r="P5" i="3"/>
  <c r="K6" i="3"/>
  <c r="L6" i="3"/>
  <c r="M6" i="3"/>
  <c r="N6" i="3"/>
  <c r="O6" i="3"/>
  <c r="P6" i="3"/>
  <c r="K7" i="3"/>
  <c r="L7" i="3"/>
  <c r="M7" i="3"/>
  <c r="N7" i="3"/>
  <c r="O7" i="3"/>
  <c r="K8" i="3"/>
  <c r="L8" i="3"/>
  <c r="M8" i="3"/>
  <c r="N8" i="3"/>
  <c r="O8" i="3"/>
  <c r="K9" i="3"/>
  <c r="L9" i="3"/>
  <c r="M9" i="3"/>
  <c r="N9" i="3"/>
  <c r="O9" i="3"/>
  <c r="K10" i="3"/>
  <c r="L10" i="3"/>
  <c r="M10" i="3"/>
  <c r="N10" i="3"/>
  <c r="O10" i="3"/>
  <c r="K11" i="3"/>
  <c r="L11" i="3"/>
  <c r="M11" i="3"/>
  <c r="N11" i="3"/>
  <c r="O11" i="3"/>
  <c r="K12" i="3"/>
  <c r="L12" i="3"/>
  <c r="M12" i="3"/>
  <c r="N12" i="3"/>
  <c r="O12" i="3"/>
  <c r="K13" i="3"/>
  <c r="L13" i="3"/>
  <c r="M13" i="3"/>
  <c r="N13" i="3"/>
  <c r="O13" i="3"/>
  <c r="P13" i="3"/>
  <c r="K14" i="3"/>
  <c r="L14" i="3"/>
  <c r="M14" i="3"/>
  <c r="N14" i="3"/>
  <c r="O14" i="3"/>
  <c r="P14" i="3"/>
  <c r="L4" i="3"/>
  <c r="S4" i="3" s="1"/>
  <c r="S5" i="3" s="1"/>
  <c r="S6" i="3" s="1"/>
  <c r="M4" i="3"/>
  <c r="N4" i="3"/>
  <c r="O4" i="3"/>
  <c r="V4" i="3" s="1"/>
  <c r="V5" i="3" s="1"/>
  <c r="V6" i="3" s="1"/>
  <c r="V7" i="3" s="1"/>
  <c r="V8" i="3" s="1"/>
  <c r="V9" i="3" s="1"/>
  <c r="V10" i="3" s="1"/>
  <c r="V11" i="3" s="1"/>
  <c r="V12" i="3" s="1"/>
  <c r="V13" i="3" s="1"/>
  <c r="V14" i="3" s="1"/>
  <c r="R4" i="3"/>
  <c r="R5" i="3" s="1"/>
  <c r="R6" i="3" s="1"/>
  <c r="R7" i="3" s="1"/>
  <c r="R8" i="3" s="1"/>
  <c r="R9" i="3" s="1"/>
  <c r="P2" i="3"/>
  <c r="L2" i="3"/>
  <c r="S2" i="3" s="1"/>
  <c r="M2" i="3"/>
  <c r="T2" i="3" s="1"/>
  <c r="N2" i="3"/>
  <c r="U2" i="3" s="1"/>
  <c r="O2" i="3"/>
  <c r="K2" i="3"/>
  <c r="R2" i="3" s="1"/>
  <c r="I10" i="3"/>
  <c r="H4" i="3"/>
  <c r="H5" i="3"/>
  <c r="H6" i="3"/>
  <c r="H7" i="3"/>
  <c r="H8" i="3"/>
  <c r="H9" i="3"/>
  <c r="H10" i="3"/>
  <c r="H11" i="3"/>
  <c r="H12" i="3"/>
  <c r="H13" i="3"/>
  <c r="H14" i="3"/>
  <c r="I14" i="3" s="1"/>
  <c r="H3" i="3"/>
  <c r="G4" i="3"/>
  <c r="P4" i="3" s="1"/>
  <c r="W4" i="3" s="1"/>
  <c r="G5" i="3"/>
  <c r="G6" i="3"/>
  <c r="I6" i="3" s="1"/>
  <c r="G7" i="3"/>
  <c r="P7" i="3" s="1"/>
  <c r="G8" i="3"/>
  <c r="P8" i="3" s="1"/>
  <c r="G9" i="3"/>
  <c r="I9" i="3" s="1"/>
  <c r="G10" i="3"/>
  <c r="G11" i="3"/>
  <c r="I11" i="3" s="1"/>
  <c r="G12" i="3"/>
  <c r="P12" i="3" s="1"/>
  <c r="G13" i="3"/>
  <c r="G14" i="3"/>
  <c r="G3" i="3"/>
  <c r="I3" i="3" s="1"/>
  <c r="P5" i="4" l="1"/>
  <c r="P69" i="4"/>
  <c r="P93" i="4"/>
  <c r="P61" i="4"/>
  <c r="P29" i="4"/>
  <c r="P101" i="4"/>
  <c r="P37" i="4"/>
  <c r="R10" i="3"/>
  <c r="R11" i="3" s="1"/>
  <c r="R12" i="3" s="1"/>
  <c r="R13" i="3" s="1"/>
  <c r="R14" i="3" s="1"/>
  <c r="P9" i="3"/>
  <c r="I13" i="3"/>
  <c r="I5" i="3"/>
  <c r="W5" i="3"/>
  <c r="W6" i="3" s="1"/>
  <c r="W7" i="3" s="1"/>
  <c r="W8" i="3" s="1"/>
  <c r="P7" i="4"/>
  <c r="P127" i="4"/>
  <c r="P119" i="4"/>
  <c r="P111" i="4"/>
  <c r="P103" i="4"/>
  <c r="P95" i="4"/>
  <c r="P87" i="4"/>
  <c r="P79" i="4"/>
  <c r="P71" i="4"/>
  <c r="P63" i="4"/>
  <c r="P55" i="4"/>
  <c r="P47" i="4"/>
  <c r="P39" i="4"/>
  <c r="P31" i="4"/>
  <c r="P23" i="4"/>
  <c r="P15" i="4"/>
  <c r="V6" i="4"/>
  <c r="V7" i="4" s="1"/>
  <c r="V8" i="4" s="1"/>
  <c r="V9" i="4" s="1"/>
  <c r="V10" i="4" s="1"/>
  <c r="V11" i="4" s="1"/>
  <c r="V12" i="4" s="1"/>
  <c r="V13" i="4" s="1"/>
  <c r="V14" i="4" s="1"/>
  <c r="V15" i="4" s="1"/>
  <c r="V16" i="4" s="1"/>
  <c r="V17" i="4" s="1"/>
  <c r="V18" i="4" s="1"/>
  <c r="V19" i="4" s="1"/>
  <c r="V20" i="4" s="1"/>
  <c r="V21" i="4" s="1"/>
  <c r="V22" i="4" s="1"/>
  <c r="V23" i="4" s="1"/>
  <c r="V24" i="4" s="1"/>
  <c r="V25" i="4" s="1"/>
  <c r="V26" i="4" s="1"/>
  <c r="V27" i="4" s="1"/>
  <c r="V28" i="4" s="1"/>
  <c r="V29" i="4" s="1"/>
  <c r="V30" i="4" s="1"/>
  <c r="V31" i="4" s="1"/>
  <c r="V32" i="4" s="1"/>
  <c r="V33" i="4" s="1"/>
  <c r="V34" i="4" s="1"/>
  <c r="V35" i="4" s="1"/>
  <c r="V36" i="4" s="1"/>
  <c r="V37" i="4" s="1"/>
  <c r="V38" i="4" s="1"/>
  <c r="V39" i="4" s="1"/>
  <c r="V40" i="4" s="1"/>
  <c r="V41" i="4" s="1"/>
  <c r="V42" i="4" s="1"/>
  <c r="V43" i="4" s="1"/>
  <c r="V44" i="4" s="1"/>
  <c r="V45" i="4" s="1"/>
  <c r="V46" i="4" s="1"/>
  <c r="V47" i="4" s="1"/>
  <c r="V48" i="4" s="1"/>
  <c r="V49" i="4" s="1"/>
  <c r="V50" i="4" s="1"/>
  <c r="V51" i="4" s="1"/>
  <c r="V52" i="4" s="1"/>
  <c r="V53" i="4" s="1"/>
  <c r="V54" i="4" s="1"/>
  <c r="V55" i="4" s="1"/>
  <c r="V56" i="4" s="1"/>
  <c r="V57" i="4" s="1"/>
  <c r="V58" i="4" s="1"/>
  <c r="V59" i="4" s="1"/>
  <c r="V60" i="4" s="1"/>
  <c r="V61" i="4" s="1"/>
  <c r="V62" i="4" s="1"/>
  <c r="V63" i="4" s="1"/>
  <c r="V64" i="4" s="1"/>
  <c r="V65" i="4" s="1"/>
  <c r="V66" i="4" s="1"/>
  <c r="V67" i="4" s="1"/>
  <c r="V68" i="4" s="1"/>
  <c r="V69" i="4" s="1"/>
  <c r="V70" i="4" s="1"/>
  <c r="V71" i="4" s="1"/>
  <c r="V72" i="4" s="1"/>
  <c r="V73" i="4" s="1"/>
  <c r="V74" i="4" s="1"/>
  <c r="V75" i="4" s="1"/>
  <c r="V76" i="4" s="1"/>
  <c r="V77" i="4" s="1"/>
  <c r="V78" i="4" s="1"/>
  <c r="V79" i="4" s="1"/>
  <c r="V80" i="4" s="1"/>
  <c r="V81" i="4" s="1"/>
  <c r="V82" i="4" s="1"/>
  <c r="V83" i="4" s="1"/>
  <c r="V84" i="4" s="1"/>
  <c r="V85" i="4" s="1"/>
  <c r="V86" i="4" s="1"/>
  <c r="V87" i="4" s="1"/>
  <c r="V88" i="4" s="1"/>
  <c r="V89" i="4" s="1"/>
  <c r="V90" i="4" s="1"/>
  <c r="V91" i="4" s="1"/>
  <c r="V92" i="4" s="1"/>
  <c r="V93" i="4" s="1"/>
  <c r="V94" i="4" s="1"/>
  <c r="V95" i="4" s="1"/>
  <c r="V96" i="4" s="1"/>
  <c r="V97" i="4" s="1"/>
  <c r="V98" i="4" s="1"/>
  <c r="V99" i="4" s="1"/>
  <c r="V100" i="4" s="1"/>
  <c r="V101" i="4" s="1"/>
  <c r="V102" i="4" s="1"/>
  <c r="V103" i="4" s="1"/>
  <c r="V104" i="4" s="1"/>
  <c r="V105" i="4" s="1"/>
  <c r="V106" i="4" s="1"/>
  <c r="V107" i="4" s="1"/>
  <c r="V108" i="4" s="1"/>
  <c r="V109" i="4" s="1"/>
  <c r="V110" i="4" s="1"/>
  <c r="V111" i="4" s="1"/>
  <c r="V112" i="4" s="1"/>
  <c r="V113" i="4" s="1"/>
  <c r="V114" i="4" s="1"/>
  <c r="V115" i="4" s="1"/>
  <c r="V116" i="4" s="1"/>
  <c r="V117" i="4" s="1"/>
  <c r="V118" i="4" s="1"/>
  <c r="V119" i="4" s="1"/>
  <c r="V120" i="4" s="1"/>
  <c r="V121" i="4" s="1"/>
  <c r="V122" i="4" s="1"/>
  <c r="V123" i="4" s="1"/>
  <c r="V124" i="4" s="1"/>
  <c r="V125" i="4" s="1"/>
  <c r="V126" i="4" s="1"/>
  <c r="V127" i="4" s="1"/>
  <c r="V128" i="4" s="1"/>
  <c r="V129" i="4" s="1"/>
  <c r="V130" i="4" s="1"/>
  <c r="V131" i="4" s="1"/>
  <c r="S7" i="3"/>
  <c r="S8" i="3" s="1"/>
  <c r="S9" i="3" s="1"/>
  <c r="S10" i="3" s="1"/>
  <c r="S11" i="3" s="1"/>
  <c r="S12" i="3" s="1"/>
  <c r="S13" i="3" s="1"/>
  <c r="S14" i="3" s="1"/>
  <c r="P14" i="4"/>
  <c r="P6" i="4"/>
  <c r="P126" i="4"/>
  <c r="P118" i="4"/>
  <c r="P110" i="4"/>
  <c r="P102" i="4"/>
  <c r="P94" i="4"/>
  <c r="P86" i="4"/>
  <c r="P78" i="4"/>
  <c r="P70" i="4"/>
  <c r="P62" i="4"/>
  <c r="P54" i="4"/>
  <c r="P46" i="4"/>
  <c r="P38" i="4"/>
  <c r="P30" i="4"/>
  <c r="P22" i="4"/>
  <c r="T20" i="4"/>
  <c r="T21" i="4" s="1"/>
  <c r="T22" i="4" s="1"/>
  <c r="T23" i="4" s="1"/>
  <c r="T24" i="4" s="1"/>
  <c r="T25" i="4" s="1"/>
  <c r="T26" i="4" s="1"/>
  <c r="T27" i="4" s="1"/>
  <c r="T28" i="4" s="1"/>
  <c r="T29" i="4" s="1"/>
  <c r="T30" i="4" s="1"/>
  <c r="T31" i="4" s="1"/>
  <c r="T32" i="4" s="1"/>
  <c r="T33" i="4" s="1"/>
  <c r="T34" i="4" s="1"/>
  <c r="T35" i="4" s="1"/>
  <c r="T36" i="4" s="1"/>
  <c r="T37" i="4" s="1"/>
  <c r="T38" i="4" s="1"/>
  <c r="T39" i="4" s="1"/>
  <c r="T40" i="4" s="1"/>
  <c r="T41" i="4" s="1"/>
  <c r="T42" i="4" s="1"/>
  <c r="T43" i="4" s="1"/>
  <c r="T44" i="4" s="1"/>
  <c r="T45" i="4" s="1"/>
  <c r="T46" i="4" s="1"/>
  <c r="T47" i="4" s="1"/>
  <c r="T48" i="4" s="1"/>
  <c r="T49" i="4" s="1"/>
  <c r="T50" i="4" s="1"/>
  <c r="T51" i="4" s="1"/>
  <c r="T52" i="4" s="1"/>
  <c r="T53" i="4" s="1"/>
  <c r="T54" i="4" s="1"/>
  <c r="T55" i="4" s="1"/>
  <c r="T56" i="4" s="1"/>
  <c r="T57" i="4" s="1"/>
  <c r="T58" i="4" s="1"/>
  <c r="T59" i="4" s="1"/>
  <c r="T60" i="4" s="1"/>
  <c r="T61" i="4" s="1"/>
  <c r="T62" i="4" s="1"/>
  <c r="T63" i="4" s="1"/>
  <c r="T64" i="4" s="1"/>
  <c r="T65" i="4" s="1"/>
  <c r="T66" i="4" s="1"/>
  <c r="T67" i="4" s="1"/>
  <c r="T68" i="4" s="1"/>
  <c r="T69" i="4" s="1"/>
  <c r="T70" i="4" s="1"/>
  <c r="T71" i="4" s="1"/>
  <c r="T72" i="4" s="1"/>
  <c r="T73" i="4" s="1"/>
  <c r="T74" i="4" s="1"/>
  <c r="T75" i="4" s="1"/>
  <c r="T76" i="4" s="1"/>
  <c r="T77" i="4" s="1"/>
  <c r="T78" i="4" s="1"/>
  <c r="T79" i="4" s="1"/>
  <c r="T80" i="4" s="1"/>
  <c r="T81" i="4" s="1"/>
  <c r="T82" i="4" s="1"/>
  <c r="T83" i="4" s="1"/>
  <c r="T84" i="4" s="1"/>
  <c r="T85" i="4" s="1"/>
  <c r="T86" i="4" s="1"/>
  <c r="T87" i="4" s="1"/>
  <c r="T88" i="4" s="1"/>
  <c r="T89" i="4" s="1"/>
  <c r="T90" i="4" s="1"/>
  <c r="T91" i="4" s="1"/>
  <c r="T92" i="4" s="1"/>
  <c r="T93" i="4" s="1"/>
  <c r="T94" i="4" s="1"/>
  <c r="T95" i="4" s="1"/>
  <c r="T96" i="4" s="1"/>
  <c r="T97" i="4" s="1"/>
  <c r="T98" i="4" s="1"/>
  <c r="T99" i="4" s="1"/>
  <c r="T100" i="4" s="1"/>
  <c r="T101" i="4" s="1"/>
  <c r="T102" i="4" s="1"/>
  <c r="T103" i="4" s="1"/>
  <c r="T104" i="4" s="1"/>
  <c r="T105" i="4" s="1"/>
  <c r="T106" i="4" s="1"/>
  <c r="T107" i="4" s="1"/>
  <c r="T108" i="4" s="1"/>
  <c r="T109" i="4" s="1"/>
  <c r="T110" i="4" s="1"/>
  <c r="T111" i="4" s="1"/>
  <c r="T112" i="4" s="1"/>
  <c r="T113" i="4" s="1"/>
  <c r="T114" i="4" s="1"/>
  <c r="T115" i="4" s="1"/>
  <c r="T116" i="4" s="1"/>
  <c r="T117" i="4" s="1"/>
  <c r="T118" i="4" s="1"/>
  <c r="T119" i="4" s="1"/>
  <c r="T120" i="4" s="1"/>
  <c r="T121" i="4" s="1"/>
  <c r="T122" i="4" s="1"/>
  <c r="T123" i="4" s="1"/>
  <c r="T124" i="4" s="1"/>
  <c r="T125" i="4" s="1"/>
  <c r="T126" i="4" s="1"/>
  <c r="T127" i="4" s="1"/>
  <c r="T128" i="4" s="1"/>
  <c r="T129" i="4" s="1"/>
  <c r="T130" i="4" s="1"/>
  <c r="T131" i="4" s="1"/>
  <c r="P125" i="4"/>
  <c r="P10" i="3"/>
  <c r="R12" i="4"/>
  <c r="R13" i="4" s="1"/>
  <c r="R14" i="4" s="1"/>
  <c r="R15" i="4" s="1"/>
  <c r="R16" i="4" s="1"/>
  <c r="R17" i="4" s="1"/>
  <c r="R18" i="4" s="1"/>
  <c r="R19" i="4" s="1"/>
  <c r="R20" i="4" s="1"/>
  <c r="R21" i="4" s="1"/>
  <c r="R22" i="4" s="1"/>
  <c r="R23" i="4" s="1"/>
  <c r="R24" i="4" s="1"/>
  <c r="R25" i="4" s="1"/>
  <c r="R26" i="4" s="1"/>
  <c r="R27" i="4" s="1"/>
  <c r="R28" i="4" s="1"/>
  <c r="R29" i="4" s="1"/>
  <c r="R30" i="4" s="1"/>
  <c r="R31" i="4" s="1"/>
  <c r="R32" i="4" s="1"/>
  <c r="R33" i="4" s="1"/>
  <c r="R34" i="4" s="1"/>
  <c r="R35" i="4" s="1"/>
  <c r="R36" i="4" s="1"/>
  <c r="R37" i="4" s="1"/>
  <c r="R38" i="4" s="1"/>
  <c r="R39" i="4" s="1"/>
  <c r="R40" i="4" s="1"/>
  <c r="R41" i="4" s="1"/>
  <c r="R42" i="4" s="1"/>
  <c r="R43" i="4" s="1"/>
  <c r="R44" i="4" s="1"/>
  <c r="R45" i="4" s="1"/>
  <c r="R46" i="4" s="1"/>
  <c r="R47" i="4" s="1"/>
  <c r="R48" i="4" s="1"/>
  <c r="R49" i="4" s="1"/>
  <c r="R50" i="4" s="1"/>
  <c r="R51" i="4" s="1"/>
  <c r="R52" i="4" s="1"/>
  <c r="R53" i="4" s="1"/>
  <c r="R54" i="4" s="1"/>
  <c r="R55" i="4" s="1"/>
  <c r="R56" i="4" s="1"/>
  <c r="R57" i="4" s="1"/>
  <c r="R58" i="4" s="1"/>
  <c r="R59" i="4" s="1"/>
  <c r="R60" i="4" s="1"/>
  <c r="R61" i="4" s="1"/>
  <c r="R62" i="4" s="1"/>
  <c r="R63" i="4" s="1"/>
  <c r="R64" i="4" s="1"/>
  <c r="R65" i="4" s="1"/>
  <c r="R66" i="4" s="1"/>
  <c r="R67" i="4" s="1"/>
  <c r="R68" i="4" s="1"/>
  <c r="R69" i="4" s="1"/>
  <c r="R70" i="4" s="1"/>
  <c r="R71" i="4" s="1"/>
  <c r="R72" i="4" s="1"/>
  <c r="R73" i="4" s="1"/>
  <c r="R74" i="4" s="1"/>
  <c r="R75" i="4" s="1"/>
  <c r="R76" i="4" s="1"/>
  <c r="R77" i="4" s="1"/>
  <c r="R78" i="4" s="1"/>
  <c r="R79" i="4" s="1"/>
  <c r="R80" i="4" s="1"/>
  <c r="R81" i="4" s="1"/>
  <c r="R82" i="4" s="1"/>
  <c r="R83" i="4" s="1"/>
  <c r="R84" i="4" s="1"/>
  <c r="R85" i="4" s="1"/>
  <c r="R86" i="4" s="1"/>
  <c r="R87" i="4" s="1"/>
  <c r="R88" i="4" s="1"/>
  <c r="R89" i="4" s="1"/>
  <c r="R90" i="4" s="1"/>
  <c r="R91" i="4" s="1"/>
  <c r="R92" i="4" s="1"/>
  <c r="R93" i="4" s="1"/>
  <c r="R94" i="4" s="1"/>
  <c r="R95" i="4" s="1"/>
  <c r="R96" i="4" s="1"/>
  <c r="R97" i="4" s="1"/>
  <c r="R98" i="4" s="1"/>
  <c r="R99" i="4" s="1"/>
  <c r="R100" i="4" s="1"/>
  <c r="R101" i="4" s="1"/>
  <c r="R102" i="4" s="1"/>
  <c r="R103" i="4" s="1"/>
  <c r="R104" i="4" s="1"/>
  <c r="R105" i="4" s="1"/>
  <c r="R106" i="4" s="1"/>
  <c r="R107" i="4" s="1"/>
  <c r="R108" i="4" s="1"/>
  <c r="R109" i="4" s="1"/>
  <c r="R110" i="4" s="1"/>
  <c r="R111" i="4" s="1"/>
  <c r="R112" i="4" s="1"/>
  <c r="R113" i="4" s="1"/>
  <c r="R114" i="4" s="1"/>
  <c r="R115" i="4" s="1"/>
  <c r="R116" i="4" s="1"/>
  <c r="R117" i="4" s="1"/>
  <c r="R118" i="4" s="1"/>
  <c r="R119" i="4" s="1"/>
  <c r="R120" i="4" s="1"/>
  <c r="R121" i="4" s="1"/>
  <c r="R122" i="4" s="1"/>
  <c r="R123" i="4" s="1"/>
  <c r="R124" i="4" s="1"/>
  <c r="R125" i="4" s="1"/>
  <c r="R126" i="4" s="1"/>
  <c r="R127" i="4" s="1"/>
  <c r="R128" i="4" s="1"/>
  <c r="R129" i="4" s="1"/>
  <c r="R130" i="4" s="1"/>
  <c r="R131" i="4" s="1"/>
  <c r="S5" i="4"/>
  <c r="S6" i="4" s="1"/>
  <c r="S7" i="4" s="1"/>
  <c r="S8" i="4" s="1"/>
  <c r="S9" i="4" s="1"/>
  <c r="S10" i="4" s="1"/>
  <c r="S11" i="4" s="1"/>
  <c r="S12" i="4" s="1"/>
  <c r="S13" i="4" s="1"/>
  <c r="S14" i="4" s="1"/>
  <c r="S15" i="4" s="1"/>
  <c r="S16" i="4" s="1"/>
  <c r="S17" i="4" s="1"/>
  <c r="S18" i="4" s="1"/>
  <c r="S19" i="4" s="1"/>
  <c r="S20" i="4" s="1"/>
  <c r="S21" i="4" s="1"/>
  <c r="S22" i="4" s="1"/>
  <c r="S23" i="4" s="1"/>
  <c r="S24" i="4" s="1"/>
  <c r="S25" i="4" s="1"/>
  <c r="S26" i="4" s="1"/>
  <c r="S27" i="4" s="1"/>
  <c r="S28" i="4" s="1"/>
  <c r="S29" i="4" s="1"/>
  <c r="S30" i="4" s="1"/>
  <c r="S31" i="4" s="1"/>
  <c r="S32" i="4" s="1"/>
  <c r="S33" i="4" s="1"/>
  <c r="S34" i="4" s="1"/>
  <c r="S35" i="4" s="1"/>
  <c r="S36" i="4" s="1"/>
  <c r="S37" i="4" s="1"/>
  <c r="S38" i="4" s="1"/>
  <c r="S39" i="4" s="1"/>
  <c r="S40" i="4" s="1"/>
  <c r="S41" i="4" s="1"/>
  <c r="S42" i="4" s="1"/>
  <c r="S43" i="4" s="1"/>
  <c r="S44" i="4" s="1"/>
  <c r="S45" i="4" s="1"/>
  <c r="S46" i="4" s="1"/>
  <c r="S47" i="4" s="1"/>
  <c r="S48" i="4" s="1"/>
  <c r="S49" i="4" s="1"/>
  <c r="S50" i="4" s="1"/>
  <c r="S51" i="4" s="1"/>
  <c r="S52" i="4" s="1"/>
  <c r="S53" i="4" s="1"/>
  <c r="S54" i="4" s="1"/>
  <c r="S55" i="4" s="1"/>
  <c r="S56" i="4" s="1"/>
  <c r="S57" i="4" s="1"/>
  <c r="S58" i="4" s="1"/>
  <c r="S59" i="4" s="1"/>
  <c r="S60" i="4" s="1"/>
  <c r="S61" i="4" s="1"/>
  <c r="S62" i="4" s="1"/>
  <c r="S63" i="4" s="1"/>
  <c r="S64" i="4" s="1"/>
  <c r="S65" i="4" s="1"/>
  <c r="S66" i="4" s="1"/>
  <c r="S67" i="4" s="1"/>
  <c r="S68" i="4" s="1"/>
  <c r="S69" i="4" s="1"/>
  <c r="S70" i="4" s="1"/>
  <c r="S71" i="4" s="1"/>
  <c r="S72" i="4" s="1"/>
  <c r="S73" i="4" s="1"/>
  <c r="S74" i="4" s="1"/>
  <c r="S75" i="4" s="1"/>
  <c r="S76" i="4" s="1"/>
  <c r="S77" i="4" s="1"/>
  <c r="S78" i="4" s="1"/>
  <c r="S79" i="4" s="1"/>
  <c r="S80" i="4" s="1"/>
  <c r="S81" i="4" s="1"/>
  <c r="S82" i="4" s="1"/>
  <c r="S83" i="4" s="1"/>
  <c r="S84" i="4" s="1"/>
  <c r="S85" i="4" s="1"/>
  <c r="S86" i="4" s="1"/>
  <c r="S87" i="4" s="1"/>
  <c r="S88" i="4" s="1"/>
  <c r="S89" i="4" s="1"/>
  <c r="S90" i="4" s="1"/>
  <c r="S91" i="4" s="1"/>
  <c r="S92" i="4" s="1"/>
  <c r="S93" i="4" s="1"/>
  <c r="S94" i="4" s="1"/>
  <c r="S95" i="4" s="1"/>
  <c r="S96" i="4" s="1"/>
  <c r="S97" i="4" s="1"/>
  <c r="S98" i="4" s="1"/>
  <c r="S99" i="4" s="1"/>
  <c r="S100" i="4" s="1"/>
  <c r="S101" i="4" s="1"/>
  <c r="S102" i="4" s="1"/>
  <c r="S103" i="4" s="1"/>
  <c r="S104" i="4" s="1"/>
  <c r="S105" i="4" s="1"/>
  <c r="S106" i="4" s="1"/>
  <c r="S107" i="4" s="1"/>
  <c r="S108" i="4" s="1"/>
  <c r="S109" i="4" s="1"/>
  <c r="S110" i="4" s="1"/>
  <c r="S111" i="4" s="1"/>
  <c r="S112" i="4" s="1"/>
  <c r="S113" i="4" s="1"/>
  <c r="S114" i="4" s="1"/>
  <c r="S115" i="4" s="1"/>
  <c r="S116" i="4" s="1"/>
  <c r="S117" i="4" s="1"/>
  <c r="S118" i="4" s="1"/>
  <c r="S119" i="4" s="1"/>
  <c r="S120" i="4" s="1"/>
  <c r="S121" i="4" s="1"/>
  <c r="S122" i="4" s="1"/>
  <c r="S123" i="4" s="1"/>
  <c r="S124" i="4" s="1"/>
  <c r="S125" i="4" s="1"/>
  <c r="S126" i="4" s="1"/>
  <c r="S127" i="4" s="1"/>
  <c r="S128" i="4" s="1"/>
  <c r="S129" i="4" s="1"/>
  <c r="S130" i="4" s="1"/>
  <c r="S131" i="4" s="1"/>
  <c r="I8" i="3"/>
  <c r="I37" i="5"/>
  <c r="P37" i="5" s="1"/>
  <c r="U5" i="5"/>
  <c r="U6" i="5" s="1"/>
  <c r="U7" i="5" s="1"/>
  <c r="U8" i="5" s="1"/>
  <c r="U9" i="5" s="1"/>
  <c r="U10" i="5" s="1"/>
  <c r="U11" i="5" s="1"/>
  <c r="U12" i="5" s="1"/>
  <c r="U13" i="5" s="1"/>
  <c r="U14" i="5" s="1"/>
  <c r="U15" i="5" s="1"/>
  <c r="U16" i="5" s="1"/>
  <c r="U17" i="5" s="1"/>
  <c r="U18" i="5" s="1"/>
  <c r="U19" i="5" s="1"/>
  <c r="U20" i="5" s="1"/>
  <c r="U21" i="5" s="1"/>
  <c r="U22" i="5" s="1"/>
  <c r="U23" i="5" s="1"/>
  <c r="U24" i="5" s="1"/>
  <c r="U25" i="5" s="1"/>
  <c r="U26" i="5" s="1"/>
  <c r="U27" i="5" s="1"/>
  <c r="U28" i="5" s="1"/>
  <c r="U29" i="5" s="1"/>
  <c r="U30" i="5" s="1"/>
  <c r="U31" i="5" s="1"/>
  <c r="U32" i="5" s="1"/>
  <c r="U33" i="5" s="1"/>
  <c r="U34" i="5" s="1"/>
  <c r="U35" i="5" s="1"/>
  <c r="U36" i="5" s="1"/>
  <c r="U37" i="5" s="1"/>
  <c r="U38" i="5" s="1"/>
  <c r="U39" i="5" s="1"/>
  <c r="U40" i="5" s="1"/>
  <c r="U41" i="5" s="1"/>
  <c r="U42" i="5" s="1"/>
  <c r="U43" i="5" s="1"/>
  <c r="U44" i="5" s="1"/>
  <c r="U45" i="5" s="1"/>
  <c r="U46" i="5" s="1"/>
  <c r="I9" i="5"/>
  <c r="P10" i="5" s="1"/>
  <c r="I18" i="5"/>
  <c r="P36" i="5"/>
  <c r="I7" i="3"/>
  <c r="P11" i="3"/>
  <c r="V5" i="5"/>
  <c r="V6" i="5" s="1"/>
  <c r="V7" i="5" s="1"/>
  <c r="V8" i="5" s="1"/>
  <c r="V9" i="5" s="1"/>
  <c r="V10" i="5" s="1"/>
  <c r="V11" i="5" s="1"/>
  <c r="V12" i="5" s="1"/>
  <c r="V13" i="5" s="1"/>
  <c r="V14" i="5" s="1"/>
  <c r="V15" i="5" s="1"/>
  <c r="V16" i="5" s="1"/>
  <c r="V17" i="5" s="1"/>
  <c r="V18" i="5" s="1"/>
  <c r="V19" i="5" s="1"/>
  <c r="V20" i="5" s="1"/>
  <c r="V21" i="5" s="1"/>
  <c r="V22" i="5" s="1"/>
  <c r="V23" i="5" s="1"/>
  <c r="V24" i="5" s="1"/>
  <c r="V25" i="5" s="1"/>
  <c r="V26" i="5" s="1"/>
  <c r="V27" i="5" s="1"/>
  <c r="V28" i="5" s="1"/>
  <c r="V29" i="5" s="1"/>
  <c r="V30" i="5" s="1"/>
  <c r="V31" i="5" s="1"/>
  <c r="V32" i="5" s="1"/>
  <c r="V33" i="5" s="1"/>
  <c r="V34" i="5" s="1"/>
  <c r="V35" i="5" s="1"/>
  <c r="V36" i="5" s="1"/>
  <c r="V37" i="5" s="1"/>
  <c r="V38" i="5" s="1"/>
  <c r="V39" i="5" s="1"/>
  <c r="V40" i="5" s="1"/>
  <c r="V41" i="5" s="1"/>
  <c r="V42" i="5" s="1"/>
  <c r="V43" i="5" s="1"/>
  <c r="V44" i="5" s="1"/>
  <c r="V45" i="5" s="1"/>
  <c r="V46" i="5" s="1"/>
  <c r="I8" i="5"/>
  <c r="P8" i="5" s="1"/>
  <c r="I25" i="5"/>
  <c r="P25" i="5" s="1"/>
  <c r="I34" i="5"/>
  <c r="P35" i="5" s="1"/>
  <c r="I12" i="3"/>
  <c r="I4" i="3"/>
  <c r="I6" i="5"/>
  <c r="I4" i="5"/>
  <c r="P4" i="5" s="1"/>
  <c r="W4" i="5" s="1"/>
  <c r="I14" i="5"/>
  <c r="I5" i="5"/>
  <c r="P5" i="5" s="1"/>
  <c r="P16" i="5"/>
  <c r="I17" i="5"/>
  <c r="P17" i="5" s="1"/>
  <c r="I29" i="5"/>
  <c r="P29" i="5" s="1"/>
  <c r="I39" i="5"/>
  <c r="P40" i="5" s="1"/>
  <c r="I38" i="5"/>
  <c r="I45" i="5"/>
  <c r="P45" i="5" s="1"/>
  <c r="I46" i="5"/>
  <c r="P46" i="5" s="1"/>
  <c r="W5" i="5"/>
  <c r="I12" i="5"/>
  <c r="P12" i="5" s="1"/>
  <c r="I13" i="5"/>
  <c r="P13" i="5" s="1"/>
  <c r="I22" i="5"/>
  <c r="I23" i="5"/>
  <c r="P24" i="5" s="1"/>
  <c r="I32" i="5"/>
  <c r="I33" i="5"/>
  <c r="P11" i="5"/>
  <c r="P41" i="5"/>
  <c r="I42" i="5"/>
  <c r="P43" i="5" s="1"/>
  <c r="I19" i="5"/>
  <c r="I20" i="5"/>
  <c r="I21" i="5"/>
  <c r="I30" i="5"/>
  <c r="P30" i="5" s="1"/>
  <c r="I31" i="5"/>
  <c r="I40" i="5"/>
  <c r="P7" i="5"/>
  <c r="P15" i="5"/>
  <c r="P44" i="5"/>
  <c r="T5" i="5"/>
  <c r="T6" i="5" s="1"/>
  <c r="T7" i="5" s="1"/>
  <c r="T8" i="5" s="1"/>
  <c r="T9" i="5" s="1"/>
  <c r="T10" i="5" s="1"/>
  <c r="T11" i="5" s="1"/>
  <c r="T12" i="5" s="1"/>
  <c r="T13" i="5" s="1"/>
  <c r="T14" i="5" s="1"/>
  <c r="T15" i="5" s="1"/>
  <c r="T16" i="5" s="1"/>
  <c r="T17" i="5" s="1"/>
  <c r="T18" i="5" s="1"/>
  <c r="T19" i="5" s="1"/>
  <c r="T20" i="5" s="1"/>
  <c r="T21" i="5" s="1"/>
  <c r="T22" i="5" s="1"/>
  <c r="T23" i="5" s="1"/>
  <c r="T24" i="5" s="1"/>
  <c r="T25" i="5" s="1"/>
  <c r="T26" i="5" s="1"/>
  <c r="T27" i="5" s="1"/>
  <c r="T28" i="5" s="1"/>
  <c r="T29" i="5" s="1"/>
  <c r="T30" i="5" s="1"/>
  <c r="T31" i="5" s="1"/>
  <c r="T32" i="5" s="1"/>
  <c r="T33" i="5" s="1"/>
  <c r="T34" i="5" s="1"/>
  <c r="T35" i="5" s="1"/>
  <c r="T36" i="5" s="1"/>
  <c r="T37" i="5" s="1"/>
  <c r="T38" i="5" s="1"/>
  <c r="T39" i="5" s="1"/>
  <c r="T40" i="5" s="1"/>
  <c r="T41" i="5" s="1"/>
  <c r="T42" i="5" s="1"/>
  <c r="T43" i="5" s="1"/>
  <c r="T44" i="5" s="1"/>
  <c r="T45" i="5" s="1"/>
  <c r="T46" i="5" s="1"/>
  <c r="P18" i="5"/>
  <c r="P26" i="5"/>
  <c r="I3" i="4"/>
  <c r="P4" i="4" s="1"/>
  <c r="W4" i="4" s="1"/>
  <c r="W5" i="4" s="1"/>
  <c r="W6" i="4" s="1"/>
  <c r="W7" i="4" s="1"/>
  <c r="W8" i="4" s="1"/>
  <c r="W9" i="4" s="1"/>
  <c r="W10" i="4" s="1"/>
  <c r="W11" i="4" s="1"/>
  <c r="W12" i="4" s="1"/>
  <c r="W13" i="4" s="1"/>
  <c r="W14" i="4" s="1"/>
  <c r="W15" i="4" s="1"/>
  <c r="W16" i="4" s="1"/>
  <c r="W17" i="4" s="1"/>
  <c r="W18" i="4" s="1"/>
  <c r="W19" i="4" s="1"/>
  <c r="W20" i="4" s="1"/>
  <c r="W21" i="4" s="1"/>
  <c r="W22" i="4" s="1"/>
  <c r="W23" i="4" s="1"/>
  <c r="W24" i="4" s="1"/>
  <c r="W25" i="4" s="1"/>
  <c r="W26" i="4" s="1"/>
  <c r="W27" i="4" s="1"/>
  <c r="W28" i="4" s="1"/>
  <c r="W29" i="4" s="1"/>
  <c r="W30" i="4" s="1"/>
  <c r="W31" i="4" s="1"/>
  <c r="W32" i="4" s="1"/>
  <c r="W33" i="4" s="1"/>
  <c r="W34" i="4" s="1"/>
  <c r="W35" i="4" s="1"/>
  <c r="W36" i="4" s="1"/>
  <c r="W37" i="4" s="1"/>
  <c r="W38" i="4" s="1"/>
  <c r="W39" i="4" s="1"/>
  <c r="W40" i="4" s="1"/>
  <c r="W41" i="4" s="1"/>
  <c r="W42" i="4" s="1"/>
  <c r="W43" i="4" s="1"/>
  <c r="W44" i="4" s="1"/>
  <c r="W45" i="4" s="1"/>
  <c r="W46" i="4" s="1"/>
  <c r="W47" i="4" s="1"/>
  <c r="W48" i="4" s="1"/>
  <c r="W49" i="4" s="1"/>
  <c r="W50" i="4" s="1"/>
  <c r="W51" i="4" s="1"/>
  <c r="W52" i="4" s="1"/>
  <c r="W53" i="4" s="1"/>
  <c r="W54" i="4" s="1"/>
  <c r="W55" i="4" s="1"/>
  <c r="W56" i="4" s="1"/>
  <c r="W57" i="4" s="1"/>
  <c r="W58" i="4" s="1"/>
  <c r="W59" i="4" s="1"/>
  <c r="W60" i="4" s="1"/>
  <c r="W61" i="4" s="1"/>
  <c r="W62" i="4" s="1"/>
  <c r="W63" i="4" s="1"/>
  <c r="W64" i="4" s="1"/>
  <c r="W65" i="4" s="1"/>
  <c r="W66" i="4" s="1"/>
  <c r="W67" i="4" s="1"/>
  <c r="W68" i="4" s="1"/>
  <c r="W69" i="4" s="1"/>
  <c r="W70" i="4" s="1"/>
  <c r="W71" i="4" s="1"/>
  <c r="W72" i="4" s="1"/>
  <c r="W73" i="4" s="1"/>
  <c r="W74" i="4" s="1"/>
  <c r="W75" i="4" s="1"/>
  <c r="W76" i="4" s="1"/>
  <c r="W77" i="4" s="1"/>
  <c r="W78" i="4" s="1"/>
  <c r="W79" i="4" s="1"/>
  <c r="W80" i="4" s="1"/>
  <c r="W81" i="4" s="1"/>
  <c r="W82" i="4" s="1"/>
  <c r="W83" i="4" s="1"/>
  <c r="W84" i="4" s="1"/>
  <c r="W85" i="4" s="1"/>
  <c r="W86" i="4" s="1"/>
  <c r="W87" i="4" s="1"/>
  <c r="W88" i="4" s="1"/>
  <c r="W89" i="4" s="1"/>
  <c r="W90" i="4" s="1"/>
  <c r="W91" i="4" s="1"/>
  <c r="W92" i="4" s="1"/>
  <c r="W93" i="4" s="1"/>
  <c r="W94" i="4" s="1"/>
  <c r="W95" i="4" s="1"/>
  <c r="W96" i="4" s="1"/>
  <c r="W97" i="4" s="1"/>
  <c r="W98" i="4" s="1"/>
  <c r="W99" i="4" s="1"/>
  <c r="W100" i="4" s="1"/>
  <c r="W101" i="4" s="1"/>
  <c r="W102" i="4" s="1"/>
  <c r="W103" i="4" s="1"/>
  <c r="W104" i="4" s="1"/>
  <c r="W105" i="4" s="1"/>
  <c r="W106" i="4" s="1"/>
  <c r="W107" i="4" s="1"/>
  <c r="W108" i="4" s="1"/>
  <c r="W109" i="4" s="1"/>
  <c r="W110" i="4" s="1"/>
  <c r="W111" i="4" s="1"/>
  <c r="W112" i="4" s="1"/>
  <c r="W113" i="4" s="1"/>
  <c r="W114" i="4" s="1"/>
  <c r="W115" i="4" s="1"/>
  <c r="W116" i="4" s="1"/>
  <c r="W117" i="4" s="1"/>
  <c r="W118" i="4" s="1"/>
  <c r="W119" i="4" s="1"/>
  <c r="W120" i="4" s="1"/>
  <c r="W121" i="4" s="1"/>
  <c r="W122" i="4" s="1"/>
  <c r="W123" i="4" s="1"/>
  <c r="W124" i="4" s="1"/>
  <c r="W125" i="4" s="1"/>
  <c r="W126" i="4" s="1"/>
  <c r="W127" i="4" s="1"/>
  <c r="W128" i="4" s="1"/>
  <c r="W129" i="4" s="1"/>
  <c r="W130" i="4" s="1"/>
  <c r="W131" i="4" s="1"/>
  <c r="P21" i="5" l="1"/>
  <c r="W9" i="3"/>
  <c r="W10" i="3" s="1"/>
  <c r="W11" i="3" s="1"/>
  <c r="W12" i="3" s="1"/>
  <c r="W13" i="3" s="1"/>
  <c r="W14" i="3" s="1"/>
  <c r="P34" i="5"/>
  <c r="P9" i="5"/>
  <c r="P22" i="5"/>
  <c r="P38" i="5"/>
  <c r="P33" i="5"/>
  <c r="P6" i="5"/>
  <c r="W6" i="5" s="1"/>
  <c r="W7" i="5" s="1"/>
  <c r="W8" i="5" s="1"/>
  <c r="W9" i="5" s="1"/>
  <c r="W10" i="5" s="1"/>
  <c r="W11" i="5" s="1"/>
  <c r="W12" i="5" s="1"/>
  <c r="W13" i="5" s="1"/>
  <c r="P42" i="5"/>
  <c r="P31" i="5"/>
  <c r="P20" i="5"/>
  <c r="P19" i="5"/>
  <c r="P32" i="5"/>
  <c r="P39" i="5"/>
  <c r="P23" i="5"/>
  <c r="P14" i="5"/>
  <c r="W14" i="5" l="1"/>
  <c r="W15" i="5" s="1"/>
  <c r="W16" i="5" s="1"/>
  <c r="W17" i="5" s="1"/>
  <c r="W18" i="5" s="1"/>
  <c r="W19" i="5" s="1"/>
  <c r="W20" i="5" s="1"/>
  <c r="W21" i="5" s="1"/>
  <c r="W22" i="5" s="1"/>
  <c r="W23" i="5" s="1"/>
  <c r="W24" i="5" s="1"/>
  <c r="W25" i="5" s="1"/>
  <c r="W26" i="5" s="1"/>
  <c r="W27" i="5" s="1"/>
  <c r="W28" i="5" s="1"/>
  <c r="W29" i="5" s="1"/>
  <c r="W30" i="5" s="1"/>
  <c r="W31" i="5" s="1"/>
  <c r="W32" i="5" s="1"/>
  <c r="W33" i="5" s="1"/>
  <c r="W34" i="5" s="1"/>
  <c r="W35" i="5" s="1"/>
  <c r="W36" i="5" s="1"/>
  <c r="W37" i="5" s="1"/>
  <c r="W38" i="5" s="1"/>
  <c r="W39" i="5" s="1"/>
  <c r="W40" i="5" s="1"/>
  <c r="W41" i="5" s="1"/>
  <c r="W42" i="5" s="1"/>
  <c r="W43" i="5" s="1"/>
  <c r="W44" i="5" s="1"/>
  <c r="W45" i="5" s="1"/>
  <c r="W46" i="5" s="1"/>
</calcChain>
</file>

<file path=xl/sharedStrings.xml><?xml version="1.0" encoding="utf-8"?>
<sst xmlns="http://schemas.openxmlformats.org/spreadsheetml/2006/main" count="36" uniqueCount="12">
  <si>
    <t>Date</t>
  </si>
  <si>
    <t>Accelerate</t>
  </si>
  <si>
    <t>Attacq</t>
  </si>
  <si>
    <t>Growthpoint</t>
  </si>
  <si>
    <t>Hyprop</t>
  </si>
  <si>
    <t>Vukile</t>
  </si>
  <si>
    <t>Sum</t>
  </si>
  <si>
    <t>Divisor</t>
  </si>
  <si>
    <t>Price Index 1</t>
  </si>
  <si>
    <t>Price Returns</t>
  </si>
  <si>
    <t>Closing Prices</t>
  </si>
  <si>
    <t>Rebased Price Indexes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</si>
</sst>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164" fontId="0" fillId="0" borderId="0" xfId="0" applyNumberFormat="1"/>
    <xf numFmtId="43" fontId="0" fillId="0" borderId="0" xfId="0" applyNumberFormat="1"/>
    <xf numFmtId="2" fontId="0" fillId="0" borderId="0" xfId="2" applyNumberFormat="1" applyFont="1"/>
    <xf numFmtId="0" fontId="2" fillId="0" borderId="0" xfId="0" applyFont="1"/>
    <xf numFmtId="2" fontId="0" fillId="0" borderId="0" xfId="0" applyNumberFormat="1"/>
    <xf numFmtId="14" fontId="2" fillId="0" borderId="0" xfId="0" applyNumberFormat="1" applyFont="1"/>
    <xf numFmtId="14" fontId="0" fillId="0" borderId="0" xfId="1" applyNumberFormat="1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Price Returns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'Closing Prices - Annual'!$K$2</c:f>
              <c:strCache>
                <c:ptCount val="1"/>
                <c:pt idx="0">
                  <c:v>Accelerate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'Closing Prices - Annual'!$A$3:$A$14</c:f>
              <c:numCache>
                <c:formatCode>m/d/yy</c:formatCode>
                <c:ptCount val="12"/>
                <c:pt idx="0">
                  <c:v>41639</c:v>
                </c:pt>
                <c:pt idx="1">
                  <c:v>42004</c:v>
                </c:pt>
                <c:pt idx="2">
                  <c:v>42369</c:v>
                </c:pt>
                <c:pt idx="3">
                  <c:v>42735</c:v>
                </c:pt>
                <c:pt idx="4">
                  <c:v>43100</c:v>
                </c:pt>
                <c:pt idx="5">
                  <c:v>43465</c:v>
                </c:pt>
                <c:pt idx="6">
                  <c:v>43830</c:v>
                </c:pt>
                <c:pt idx="7">
                  <c:v>44196</c:v>
                </c:pt>
                <c:pt idx="8">
                  <c:v>44561</c:v>
                </c:pt>
                <c:pt idx="9">
                  <c:v>44926</c:v>
                </c:pt>
                <c:pt idx="10">
                  <c:v>45291</c:v>
                </c:pt>
                <c:pt idx="11">
                  <c:v>45657</c:v>
                </c:pt>
              </c:numCache>
            </c:numRef>
          </c:cat>
          <c:val>
            <c:numRef>
              <c:f>'Closing Prices - Annual'!$K$3:$K$14</c:f>
              <c:numCache>
                <c:formatCode>0.00</c:formatCode>
                <c:ptCount val="12"/>
                <c:pt idx="1">
                  <c:v>35.13513513513513</c:v>
                </c:pt>
                <c:pt idx="2">
                  <c:v>-14.28571428571429</c:v>
                </c:pt>
                <c:pt idx="3">
                  <c:v>17.833333333333321</c:v>
                </c:pt>
                <c:pt idx="4">
                  <c:v>-27.157001414427164</c:v>
                </c:pt>
                <c:pt idx="5">
                  <c:v>-35.922330097087375</c:v>
                </c:pt>
                <c:pt idx="6">
                  <c:v>-46.969696969696969</c:v>
                </c:pt>
                <c:pt idx="7">
                  <c:v>-64</c:v>
                </c:pt>
                <c:pt idx="8">
                  <c:v>80.952380952380949</c:v>
                </c:pt>
                <c:pt idx="9">
                  <c:v>-11.403508771929827</c:v>
                </c:pt>
                <c:pt idx="10">
                  <c:v>-31.683168316831679</c:v>
                </c:pt>
                <c:pt idx="11">
                  <c:v>-23.188405797101453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E4-D94E-B959-317391B2FBB0}"/>
            </c:ext>
          </c:extLst>
        </c:ser>
        <c:ser>
          <c:idx val="1"/>
          <c:order val="1"/>
          <c:tx>
            <c:strRef>
              <c:f>'Closing Prices - Annual'!$L$2</c:f>
              <c:strCache>
                <c:ptCount val="1"/>
                <c:pt idx="0">
                  <c:v>Attacq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'Closing Prices - Annual'!$A$3:$A$14</c:f>
              <c:numCache>
                <c:formatCode>m/d/yy</c:formatCode>
                <c:ptCount val="12"/>
                <c:pt idx="0">
                  <c:v>41639</c:v>
                </c:pt>
                <c:pt idx="1">
                  <c:v>42004</c:v>
                </c:pt>
                <c:pt idx="2">
                  <c:v>42369</c:v>
                </c:pt>
                <c:pt idx="3">
                  <c:v>42735</c:v>
                </c:pt>
                <c:pt idx="4">
                  <c:v>43100</c:v>
                </c:pt>
                <c:pt idx="5">
                  <c:v>43465</c:v>
                </c:pt>
                <c:pt idx="6">
                  <c:v>43830</c:v>
                </c:pt>
                <c:pt idx="7">
                  <c:v>44196</c:v>
                </c:pt>
                <c:pt idx="8">
                  <c:v>44561</c:v>
                </c:pt>
                <c:pt idx="9">
                  <c:v>44926</c:v>
                </c:pt>
                <c:pt idx="10">
                  <c:v>45291</c:v>
                </c:pt>
                <c:pt idx="11">
                  <c:v>45657</c:v>
                </c:pt>
              </c:numCache>
            </c:numRef>
          </c:cat>
          <c:val>
            <c:numRef>
              <c:f>'Closing Prices - Annual'!$L$3:$L$14</c:f>
              <c:numCache>
                <c:formatCode>0.00</c:formatCode>
                <c:ptCount val="12"/>
                <c:pt idx="1">
                  <c:v>23.595505617977519</c:v>
                </c:pt>
                <c:pt idx="2">
                  <c:v>-17.09090909090909</c:v>
                </c:pt>
                <c:pt idx="3">
                  <c:v>-7.4013157894736832</c:v>
                </c:pt>
                <c:pt idx="4">
                  <c:v>17.821195973949088</c:v>
                </c:pt>
                <c:pt idx="5">
                  <c:v>-25.879396984924618</c:v>
                </c:pt>
                <c:pt idx="6">
                  <c:v>-16.271186440677965</c:v>
                </c:pt>
                <c:pt idx="7">
                  <c:v>-59.757085020242918</c:v>
                </c:pt>
                <c:pt idx="8">
                  <c:v>60.764587525150901</c:v>
                </c:pt>
                <c:pt idx="9">
                  <c:v>-6.1326658322903622</c:v>
                </c:pt>
                <c:pt idx="10">
                  <c:v>22.933333333333337</c:v>
                </c:pt>
                <c:pt idx="11">
                  <c:v>18.112798264642073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E4-D94E-B959-317391B2FBB0}"/>
            </c:ext>
          </c:extLst>
        </c:ser>
        <c:ser>
          <c:idx val="2"/>
          <c:order val="2"/>
          <c:tx>
            <c:strRef>
              <c:f>'Closing Prices - Annual'!$M$2</c:f>
              <c:strCache>
                <c:ptCount val="1"/>
                <c:pt idx="0">
                  <c:v>Growthpoint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'Closing Prices - Annual'!$A$3:$A$14</c:f>
              <c:numCache>
                <c:formatCode>m/d/yy</c:formatCode>
                <c:ptCount val="12"/>
                <c:pt idx="0">
                  <c:v>41639</c:v>
                </c:pt>
                <c:pt idx="1">
                  <c:v>42004</c:v>
                </c:pt>
                <c:pt idx="2">
                  <c:v>42369</c:v>
                </c:pt>
                <c:pt idx="3">
                  <c:v>42735</c:v>
                </c:pt>
                <c:pt idx="4">
                  <c:v>43100</c:v>
                </c:pt>
                <c:pt idx="5">
                  <c:v>43465</c:v>
                </c:pt>
                <c:pt idx="6">
                  <c:v>43830</c:v>
                </c:pt>
                <c:pt idx="7">
                  <c:v>44196</c:v>
                </c:pt>
                <c:pt idx="8">
                  <c:v>44561</c:v>
                </c:pt>
                <c:pt idx="9">
                  <c:v>44926</c:v>
                </c:pt>
                <c:pt idx="10">
                  <c:v>45291</c:v>
                </c:pt>
                <c:pt idx="11">
                  <c:v>45657</c:v>
                </c:pt>
              </c:numCache>
            </c:numRef>
          </c:cat>
          <c:val>
            <c:numRef>
              <c:f>'Closing Prices - Annual'!$M$3:$M$14</c:f>
              <c:numCache>
                <c:formatCode>0.00</c:formatCode>
                <c:ptCount val="12"/>
                <c:pt idx="1">
                  <c:v>13.220757825370665</c:v>
                </c:pt>
                <c:pt idx="2">
                  <c:v>-15.496544197890138</c:v>
                </c:pt>
                <c:pt idx="3">
                  <c:v>11.450710288420151</c:v>
                </c:pt>
                <c:pt idx="4">
                  <c:v>6.8366164542294383</c:v>
                </c:pt>
                <c:pt idx="5">
                  <c:v>-15.762834417932037</c:v>
                </c:pt>
                <c:pt idx="6">
                  <c:v>-5.1072961373390573</c:v>
                </c:pt>
                <c:pt idx="7">
                  <c:v>-43.147896879240164</c:v>
                </c:pt>
                <c:pt idx="8">
                  <c:v>22.275258552108191</c:v>
                </c:pt>
                <c:pt idx="9">
                  <c:v>-5.4001301236174415</c:v>
                </c:pt>
                <c:pt idx="10">
                  <c:v>-19.669876203576344</c:v>
                </c:pt>
                <c:pt idx="11">
                  <c:v>10.445205479452046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E4-D94E-B959-317391B2FBB0}"/>
            </c:ext>
          </c:extLst>
        </c:ser>
        <c:ser>
          <c:idx val="3"/>
          <c:order val="3"/>
          <c:tx>
            <c:strRef>
              <c:f>'Closing Prices - Annual'!$N$2</c:f>
              <c:strCache>
                <c:ptCount val="1"/>
                <c:pt idx="0">
                  <c:v>Hyprop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'Closing Prices - Annual'!$A$3:$A$14</c:f>
              <c:numCache>
                <c:formatCode>m/d/yy</c:formatCode>
                <c:ptCount val="12"/>
                <c:pt idx="0">
                  <c:v>41639</c:v>
                </c:pt>
                <c:pt idx="1">
                  <c:v>42004</c:v>
                </c:pt>
                <c:pt idx="2">
                  <c:v>42369</c:v>
                </c:pt>
                <c:pt idx="3">
                  <c:v>42735</c:v>
                </c:pt>
                <c:pt idx="4">
                  <c:v>43100</c:v>
                </c:pt>
                <c:pt idx="5">
                  <c:v>43465</c:v>
                </c:pt>
                <c:pt idx="6">
                  <c:v>43830</c:v>
                </c:pt>
                <c:pt idx="7">
                  <c:v>44196</c:v>
                </c:pt>
                <c:pt idx="8">
                  <c:v>44561</c:v>
                </c:pt>
                <c:pt idx="9">
                  <c:v>44926</c:v>
                </c:pt>
                <c:pt idx="10">
                  <c:v>45291</c:v>
                </c:pt>
                <c:pt idx="11">
                  <c:v>45657</c:v>
                </c:pt>
              </c:numCache>
            </c:numRef>
          </c:cat>
          <c:val>
            <c:numRef>
              <c:f>'Closing Prices - Annual'!$N$3:$N$14</c:f>
              <c:numCache>
                <c:formatCode>0.00</c:formatCode>
                <c:ptCount val="12"/>
                <c:pt idx="1">
                  <c:v>27.450980392156854</c:v>
                </c:pt>
                <c:pt idx="2">
                  <c:v>6.0000000000000053</c:v>
                </c:pt>
                <c:pt idx="3">
                  <c:v>13.507498790517669</c:v>
                </c:pt>
                <c:pt idx="4">
                  <c:v>-8.5244224703795446E-3</c:v>
                </c:pt>
                <c:pt idx="5">
                  <c:v>-30.52003410059676</c:v>
                </c:pt>
                <c:pt idx="6">
                  <c:v>-31.226993865030671</c:v>
                </c:pt>
                <c:pt idx="7">
                  <c:v>-47.332738626226579</c:v>
                </c:pt>
                <c:pt idx="8">
                  <c:v>26.185636856368568</c:v>
                </c:pt>
                <c:pt idx="9">
                  <c:v>-9.6912751677852285</c:v>
                </c:pt>
                <c:pt idx="10">
                  <c:v>-7.5208085612366249</c:v>
                </c:pt>
                <c:pt idx="11">
                  <c:v>6.8788171006107346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E4-D94E-B959-317391B2FBB0}"/>
            </c:ext>
          </c:extLst>
        </c:ser>
        <c:ser>
          <c:idx val="4"/>
          <c:order val="4"/>
          <c:tx>
            <c:strRef>
              <c:f>'Closing Prices - Annual'!$O$2</c:f>
              <c:strCache>
                <c:ptCount val="1"/>
                <c:pt idx="0">
                  <c:v>Vukile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'Closing Prices - Annual'!$A$3:$A$14</c:f>
              <c:numCache>
                <c:formatCode>m/d/yy</c:formatCode>
                <c:ptCount val="12"/>
                <c:pt idx="0">
                  <c:v>41639</c:v>
                </c:pt>
                <c:pt idx="1">
                  <c:v>42004</c:v>
                </c:pt>
                <c:pt idx="2">
                  <c:v>42369</c:v>
                </c:pt>
                <c:pt idx="3">
                  <c:v>42735</c:v>
                </c:pt>
                <c:pt idx="4">
                  <c:v>43100</c:v>
                </c:pt>
                <c:pt idx="5">
                  <c:v>43465</c:v>
                </c:pt>
                <c:pt idx="6">
                  <c:v>43830</c:v>
                </c:pt>
                <c:pt idx="7">
                  <c:v>44196</c:v>
                </c:pt>
                <c:pt idx="8">
                  <c:v>44561</c:v>
                </c:pt>
                <c:pt idx="9">
                  <c:v>44926</c:v>
                </c:pt>
                <c:pt idx="10">
                  <c:v>45291</c:v>
                </c:pt>
                <c:pt idx="11">
                  <c:v>45657</c:v>
                </c:pt>
              </c:numCache>
            </c:numRef>
          </c:cat>
          <c:val>
            <c:numRef>
              <c:f>'Closing Prices - Annual'!$O$3:$O$14</c:f>
              <c:numCache>
                <c:formatCode>0.00</c:formatCode>
                <c:ptCount val="12"/>
                <c:pt idx="1">
                  <c:v>6.5088757396449815</c:v>
                </c:pt>
                <c:pt idx="2">
                  <c:v>-6.1111111111111116</c:v>
                </c:pt>
                <c:pt idx="3">
                  <c:v>10.532544378698216</c:v>
                </c:pt>
                <c:pt idx="4">
                  <c:v>11.081370449678808</c:v>
                </c:pt>
                <c:pt idx="5">
                  <c:v>-3.8554216867469848</c:v>
                </c:pt>
                <c:pt idx="6">
                  <c:v>-2.7568922305764465</c:v>
                </c:pt>
                <c:pt idx="7">
                  <c:v>-58.762886597938149</c:v>
                </c:pt>
                <c:pt idx="8">
                  <c:v>54.624999999999993</c:v>
                </c:pt>
                <c:pt idx="9">
                  <c:v>7.2756669361358162</c:v>
                </c:pt>
                <c:pt idx="10">
                  <c:v>6.4054257724189823</c:v>
                </c:pt>
                <c:pt idx="11">
                  <c:v>17.776203966005653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6E4-D94E-B959-317391B2FBB0}"/>
            </c:ext>
          </c:extLst>
        </c:ser>
        <c:ser>
          <c:idx val="5"/>
          <c:order val="5"/>
          <c:tx>
            <c:strRef>
              <c:f>'Closing Prices - Annual'!$P$2</c:f>
              <c:strCache>
                <c:ptCount val="1"/>
                <c:pt idx="0">
                  <c:v>Price Index 1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'Closing Prices - Annual'!$A$3:$A$14</c:f>
              <c:numCache>
                <c:formatCode>m/d/yy</c:formatCode>
                <c:ptCount val="12"/>
                <c:pt idx="0">
                  <c:v>41639</c:v>
                </c:pt>
                <c:pt idx="1">
                  <c:v>42004</c:v>
                </c:pt>
                <c:pt idx="2">
                  <c:v>42369</c:v>
                </c:pt>
                <c:pt idx="3">
                  <c:v>42735</c:v>
                </c:pt>
                <c:pt idx="4">
                  <c:v>43100</c:v>
                </c:pt>
                <c:pt idx="5">
                  <c:v>43465</c:v>
                </c:pt>
                <c:pt idx="6">
                  <c:v>43830</c:v>
                </c:pt>
                <c:pt idx="7">
                  <c:v>44196</c:v>
                </c:pt>
                <c:pt idx="8">
                  <c:v>44561</c:v>
                </c:pt>
                <c:pt idx="9">
                  <c:v>44926</c:v>
                </c:pt>
                <c:pt idx="10">
                  <c:v>45291</c:v>
                </c:pt>
                <c:pt idx="11">
                  <c:v>45657</c:v>
                </c:pt>
              </c:numCache>
            </c:numRef>
          </c:cat>
          <c:val>
            <c:numRef>
              <c:f>'Closing Prices - Annual'!$P$3:$P$14</c:f>
              <c:numCache>
                <c:formatCode>0.00</c:formatCode>
                <c:ptCount val="12"/>
                <c:pt idx="1">
                  <c:v>22.273567467652498</c:v>
                </c:pt>
                <c:pt idx="2">
                  <c:v>-2.4827024827024813</c:v>
                </c:pt>
                <c:pt idx="3">
                  <c:v>10.803720486525158</c:v>
                </c:pt>
                <c:pt idx="4">
                  <c:v>2.6474386569091735</c:v>
                </c:pt>
                <c:pt idx="5">
                  <c:v>-25.141539106730971</c:v>
                </c:pt>
                <c:pt idx="6">
                  <c:v>-21.806722689075631</c:v>
                </c:pt>
                <c:pt idx="7">
                  <c:v>-50.125380619738493</c:v>
                </c:pt>
                <c:pt idx="8">
                  <c:v>33.093912731190514</c:v>
                </c:pt>
                <c:pt idx="9">
                  <c:v>-5.6125202374527783</c:v>
                </c:pt>
                <c:pt idx="10">
                  <c:v>-4.4882790165808988</c:v>
                </c:pt>
                <c:pt idx="11">
                  <c:v>11.044597425920388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6E4-D94E-B959-317391B2FB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6999184"/>
        <c:axId val="797259392"/>
      </c:lineChart>
      <c:dateAx>
        <c:axId val="796999184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7259392"/>
        <c:crosses val="autoZero"/>
        <c:auto val="1"/>
        <c:lblOffset val="100"/>
        <c:baseTimeUnit val="years"/>
      </c:dateAx>
      <c:valAx>
        <c:axId val="797259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6999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Rebased Price Indexes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'Closing Prices - Annual'!$R$2</c:f>
              <c:strCache>
                <c:ptCount val="1"/>
                <c:pt idx="0">
                  <c:v>Accelerate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'Closing Prices - Annual'!$A$3:$A$14</c:f>
              <c:numCache>
                <c:formatCode>m/d/yy</c:formatCode>
                <c:ptCount val="12"/>
                <c:pt idx="0">
                  <c:v>41639</c:v>
                </c:pt>
                <c:pt idx="1">
                  <c:v>42004</c:v>
                </c:pt>
                <c:pt idx="2">
                  <c:v>42369</c:v>
                </c:pt>
                <c:pt idx="3">
                  <c:v>42735</c:v>
                </c:pt>
                <c:pt idx="4">
                  <c:v>43100</c:v>
                </c:pt>
                <c:pt idx="5">
                  <c:v>43465</c:v>
                </c:pt>
                <c:pt idx="6">
                  <c:v>43830</c:v>
                </c:pt>
                <c:pt idx="7">
                  <c:v>44196</c:v>
                </c:pt>
                <c:pt idx="8">
                  <c:v>44561</c:v>
                </c:pt>
                <c:pt idx="9">
                  <c:v>44926</c:v>
                </c:pt>
                <c:pt idx="10">
                  <c:v>45291</c:v>
                </c:pt>
                <c:pt idx="11">
                  <c:v>45657</c:v>
                </c:pt>
              </c:numCache>
            </c:numRef>
          </c:cat>
          <c:val>
            <c:numRef>
              <c:f>'Closing Prices - Annual'!$R$3:$R$14</c:f>
              <c:numCache>
                <c:formatCode>0.00</c:formatCode>
                <c:ptCount val="12"/>
                <c:pt idx="0">
                  <c:v>100</c:v>
                </c:pt>
                <c:pt idx="1">
                  <c:v>135.13513513513513</c:v>
                </c:pt>
                <c:pt idx="2">
                  <c:v>115.83011583011582</c:v>
                </c:pt>
                <c:pt idx="3">
                  <c:v>136.48648648648646</c:v>
                </c:pt>
                <c:pt idx="4">
                  <c:v>99.420849420849393</c:v>
                </c:pt>
                <c:pt idx="5">
                  <c:v>63.706563706563692</c:v>
                </c:pt>
                <c:pt idx="6">
                  <c:v>33.783783783783775</c:v>
                </c:pt>
                <c:pt idx="7">
                  <c:v>12.162162162162158</c:v>
                </c:pt>
                <c:pt idx="8">
                  <c:v>22.007722007721998</c:v>
                </c:pt>
                <c:pt idx="9">
                  <c:v>19.498069498069491</c:v>
                </c:pt>
                <c:pt idx="10">
                  <c:v>13.320463320463316</c:v>
                </c:pt>
                <c:pt idx="11">
                  <c:v>10.231660231660229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F1-0041-875E-523C6F9C89BF}"/>
            </c:ext>
          </c:extLst>
        </c:ser>
        <c:ser>
          <c:idx val="1"/>
          <c:order val="1"/>
          <c:tx>
            <c:strRef>
              <c:f>'Closing Prices - Annual'!$S$2</c:f>
              <c:strCache>
                <c:ptCount val="1"/>
                <c:pt idx="0">
                  <c:v>Attacq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'Closing Prices - Annual'!$A$3:$A$14</c:f>
              <c:numCache>
                <c:formatCode>m/d/yy</c:formatCode>
                <c:ptCount val="12"/>
                <c:pt idx="0">
                  <c:v>41639</c:v>
                </c:pt>
                <c:pt idx="1">
                  <c:v>42004</c:v>
                </c:pt>
                <c:pt idx="2">
                  <c:v>42369</c:v>
                </c:pt>
                <c:pt idx="3">
                  <c:v>42735</c:v>
                </c:pt>
                <c:pt idx="4">
                  <c:v>43100</c:v>
                </c:pt>
                <c:pt idx="5">
                  <c:v>43465</c:v>
                </c:pt>
                <c:pt idx="6">
                  <c:v>43830</c:v>
                </c:pt>
                <c:pt idx="7">
                  <c:v>44196</c:v>
                </c:pt>
                <c:pt idx="8">
                  <c:v>44561</c:v>
                </c:pt>
                <c:pt idx="9">
                  <c:v>44926</c:v>
                </c:pt>
                <c:pt idx="10">
                  <c:v>45291</c:v>
                </c:pt>
                <c:pt idx="11">
                  <c:v>45657</c:v>
                </c:pt>
              </c:numCache>
            </c:numRef>
          </c:cat>
          <c:val>
            <c:numRef>
              <c:f>'Closing Prices - Annual'!$S$3:$S$14</c:f>
              <c:numCache>
                <c:formatCode>0.00</c:formatCode>
                <c:ptCount val="12"/>
                <c:pt idx="0">
                  <c:v>100</c:v>
                </c:pt>
                <c:pt idx="1">
                  <c:v>123.59550561797752</c:v>
                </c:pt>
                <c:pt idx="2">
                  <c:v>102.47191011235955</c:v>
                </c:pt>
                <c:pt idx="3">
                  <c:v>94.887640449438209</c:v>
                </c:pt>
                <c:pt idx="4">
                  <c:v>111.79775280898878</c:v>
                </c:pt>
                <c:pt idx="5">
                  <c:v>82.86516853932585</c:v>
                </c:pt>
                <c:pt idx="6">
                  <c:v>69.382022471910119</c:v>
                </c:pt>
                <c:pt idx="7">
                  <c:v>27.921348314606742</c:v>
                </c:pt>
                <c:pt idx="8">
                  <c:v>44.887640449438202</c:v>
                </c:pt>
                <c:pt idx="9">
                  <c:v>42.134831460674157</c:v>
                </c:pt>
                <c:pt idx="10">
                  <c:v>51.797752808988768</c:v>
                </c:pt>
                <c:pt idx="11">
                  <c:v>61.179775280898873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F1-0041-875E-523C6F9C89BF}"/>
            </c:ext>
          </c:extLst>
        </c:ser>
        <c:ser>
          <c:idx val="2"/>
          <c:order val="2"/>
          <c:tx>
            <c:strRef>
              <c:f>'Closing Prices - Annual'!$T$2</c:f>
              <c:strCache>
                <c:ptCount val="1"/>
                <c:pt idx="0">
                  <c:v>Growthpoint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'Closing Prices - Annual'!$A$3:$A$14</c:f>
              <c:numCache>
                <c:formatCode>m/d/yy</c:formatCode>
                <c:ptCount val="12"/>
                <c:pt idx="0">
                  <c:v>41639</c:v>
                </c:pt>
                <c:pt idx="1">
                  <c:v>42004</c:v>
                </c:pt>
                <c:pt idx="2">
                  <c:v>42369</c:v>
                </c:pt>
                <c:pt idx="3">
                  <c:v>42735</c:v>
                </c:pt>
                <c:pt idx="4">
                  <c:v>43100</c:v>
                </c:pt>
                <c:pt idx="5">
                  <c:v>43465</c:v>
                </c:pt>
                <c:pt idx="6">
                  <c:v>43830</c:v>
                </c:pt>
                <c:pt idx="7">
                  <c:v>44196</c:v>
                </c:pt>
                <c:pt idx="8">
                  <c:v>44561</c:v>
                </c:pt>
                <c:pt idx="9">
                  <c:v>44926</c:v>
                </c:pt>
                <c:pt idx="10">
                  <c:v>45291</c:v>
                </c:pt>
                <c:pt idx="11">
                  <c:v>45657</c:v>
                </c:pt>
              </c:numCache>
            </c:numRef>
          </c:cat>
          <c:val>
            <c:numRef>
              <c:f>'Closing Prices - Annual'!$T$3:$T$14</c:f>
              <c:numCache>
                <c:formatCode>0.00</c:formatCode>
                <c:ptCount val="12"/>
                <c:pt idx="0">
                  <c:v>100</c:v>
                </c:pt>
                <c:pt idx="1">
                  <c:v>113.22075782537067</c:v>
                </c:pt>
                <c:pt idx="2">
                  <c:v>95.675453047775946</c:v>
                </c:pt>
                <c:pt idx="3">
                  <c:v>106.63097199341021</c:v>
                </c:pt>
                <c:pt idx="4">
                  <c:v>113.92092257001649</c:v>
                </c:pt>
                <c:pt idx="5">
                  <c:v>95.963756177924225</c:v>
                </c:pt>
                <c:pt idx="6">
                  <c:v>91.062602965403627</c:v>
                </c:pt>
                <c:pt idx="7">
                  <c:v>51.771004942339374</c:v>
                </c:pt>
                <c:pt idx="8">
                  <c:v>63.303130148270178</c:v>
                </c:pt>
                <c:pt idx="9">
                  <c:v>59.884678747940683</c:v>
                </c:pt>
                <c:pt idx="10">
                  <c:v>48.105436573311358</c:v>
                </c:pt>
                <c:pt idx="11">
                  <c:v>53.130148270181202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F1-0041-875E-523C6F9C89BF}"/>
            </c:ext>
          </c:extLst>
        </c:ser>
        <c:ser>
          <c:idx val="3"/>
          <c:order val="3"/>
          <c:tx>
            <c:strRef>
              <c:f>'Closing Prices - Annual'!$U$2</c:f>
              <c:strCache>
                <c:ptCount val="1"/>
                <c:pt idx="0">
                  <c:v>Hyprop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'Closing Prices - Annual'!$A$3:$A$14</c:f>
              <c:numCache>
                <c:formatCode>m/d/yy</c:formatCode>
                <c:ptCount val="12"/>
                <c:pt idx="0">
                  <c:v>41639</c:v>
                </c:pt>
                <c:pt idx="1">
                  <c:v>42004</c:v>
                </c:pt>
                <c:pt idx="2">
                  <c:v>42369</c:v>
                </c:pt>
                <c:pt idx="3">
                  <c:v>42735</c:v>
                </c:pt>
                <c:pt idx="4">
                  <c:v>43100</c:v>
                </c:pt>
                <c:pt idx="5">
                  <c:v>43465</c:v>
                </c:pt>
                <c:pt idx="6">
                  <c:v>43830</c:v>
                </c:pt>
                <c:pt idx="7">
                  <c:v>44196</c:v>
                </c:pt>
                <c:pt idx="8">
                  <c:v>44561</c:v>
                </c:pt>
                <c:pt idx="9">
                  <c:v>44926</c:v>
                </c:pt>
                <c:pt idx="10">
                  <c:v>45291</c:v>
                </c:pt>
                <c:pt idx="11">
                  <c:v>45657</c:v>
                </c:pt>
              </c:numCache>
            </c:numRef>
          </c:cat>
          <c:val>
            <c:numRef>
              <c:f>'Closing Prices - Annual'!$U$3:$U$14</c:f>
              <c:numCache>
                <c:formatCode>0.00</c:formatCode>
                <c:ptCount val="12"/>
                <c:pt idx="0">
                  <c:v>100</c:v>
                </c:pt>
                <c:pt idx="1">
                  <c:v>127.45098039215685</c:v>
                </c:pt>
                <c:pt idx="2">
                  <c:v>135.09803921568627</c:v>
                </c:pt>
                <c:pt idx="3">
                  <c:v>153.34640522875819</c:v>
                </c:pt>
                <c:pt idx="4">
                  <c:v>153.33333333333334</c:v>
                </c:pt>
                <c:pt idx="5">
                  <c:v>106.53594771241831</c:v>
                </c:pt>
                <c:pt idx="6">
                  <c:v>73.267973856209153</c:v>
                </c:pt>
                <c:pt idx="7">
                  <c:v>38.588235294117652</c:v>
                </c:pt>
                <c:pt idx="8">
                  <c:v>48.692810457516345</c:v>
                </c:pt>
                <c:pt idx="9">
                  <c:v>43.973856209150334</c:v>
                </c:pt>
                <c:pt idx="10">
                  <c:v>40.666666666666671</c:v>
                </c:pt>
                <c:pt idx="11">
                  <c:v>43.464052287581701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F1-0041-875E-523C6F9C89BF}"/>
            </c:ext>
          </c:extLst>
        </c:ser>
        <c:ser>
          <c:idx val="4"/>
          <c:order val="4"/>
          <c:tx>
            <c:strRef>
              <c:f>'Closing Prices - Annual'!$V$2</c:f>
              <c:strCache>
                <c:ptCount val="1"/>
                <c:pt idx="0">
                  <c:v>Vukile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'Closing Prices - Annual'!$A$3:$A$14</c:f>
              <c:numCache>
                <c:formatCode>m/d/yy</c:formatCode>
                <c:ptCount val="12"/>
                <c:pt idx="0">
                  <c:v>41639</c:v>
                </c:pt>
                <c:pt idx="1">
                  <c:v>42004</c:v>
                </c:pt>
                <c:pt idx="2">
                  <c:v>42369</c:v>
                </c:pt>
                <c:pt idx="3">
                  <c:v>42735</c:v>
                </c:pt>
                <c:pt idx="4">
                  <c:v>43100</c:v>
                </c:pt>
                <c:pt idx="5">
                  <c:v>43465</c:v>
                </c:pt>
                <c:pt idx="6">
                  <c:v>43830</c:v>
                </c:pt>
                <c:pt idx="7">
                  <c:v>44196</c:v>
                </c:pt>
                <c:pt idx="8">
                  <c:v>44561</c:v>
                </c:pt>
                <c:pt idx="9">
                  <c:v>44926</c:v>
                </c:pt>
                <c:pt idx="10">
                  <c:v>45291</c:v>
                </c:pt>
                <c:pt idx="11">
                  <c:v>45657</c:v>
                </c:pt>
              </c:numCache>
            </c:numRef>
          </c:cat>
          <c:val>
            <c:numRef>
              <c:f>'Closing Prices - Annual'!$V$3:$V$14</c:f>
              <c:numCache>
                <c:formatCode>0.00</c:formatCode>
                <c:ptCount val="12"/>
                <c:pt idx="0">
                  <c:v>100</c:v>
                </c:pt>
                <c:pt idx="1">
                  <c:v>106.50887573964498</c:v>
                </c:pt>
                <c:pt idx="2">
                  <c:v>100</c:v>
                </c:pt>
                <c:pt idx="3">
                  <c:v>110.53254437869822</c:v>
                </c:pt>
                <c:pt idx="4">
                  <c:v>122.7810650887574</c:v>
                </c:pt>
                <c:pt idx="5">
                  <c:v>118.04733727810651</c:v>
                </c:pt>
                <c:pt idx="6">
                  <c:v>114.79289940828401</c:v>
                </c:pt>
                <c:pt idx="7">
                  <c:v>47.337278106508869</c:v>
                </c:pt>
                <c:pt idx="8">
                  <c:v>73.195266272189329</c:v>
                </c:pt>
                <c:pt idx="9">
                  <c:v>78.520710059171577</c:v>
                </c:pt>
                <c:pt idx="10">
                  <c:v>83.550295857988132</c:v>
                </c:pt>
                <c:pt idx="11">
                  <c:v>98.402366863905272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9F1-0041-875E-523C6F9C89BF}"/>
            </c:ext>
          </c:extLst>
        </c:ser>
        <c:ser>
          <c:idx val="5"/>
          <c:order val="5"/>
          <c:tx>
            <c:strRef>
              <c:f>'Closing Prices - Annual'!$W$2</c:f>
              <c:strCache>
                <c:ptCount val="1"/>
                <c:pt idx="0">
                  <c:v>Price Index 1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'Closing Prices - Annual'!$A$3:$A$14</c:f>
              <c:numCache>
                <c:formatCode>m/d/yy</c:formatCode>
                <c:ptCount val="12"/>
                <c:pt idx="0">
                  <c:v>41639</c:v>
                </c:pt>
                <c:pt idx="1">
                  <c:v>42004</c:v>
                </c:pt>
                <c:pt idx="2">
                  <c:v>42369</c:v>
                </c:pt>
                <c:pt idx="3">
                  <c:v>42735</c:v>
                </c:pt>
                <c:pt idx="4">
                  <c:v>43100</c:v>
                </c:pt>
                <c:pt idx="5">
                  <c:v>43465</c:v>
                </c:pt>
                <c:pt idx="6">
                  <c:v>43830</c:v>
                </c:pt>
                <c:pt idx="7">
                  <c:v>44196</c:v>
                </c:pt>
                <c:pt idx="8">
                  <c:v>44561</c:v>
                </c:pt>
                <c:pt idx="9">
                  <c:v>44926</c:v>
                </c:pt>
                <c:pt idx="10">
                  <c:v>45291</c:v>
                </c:pt>
                <c:pt idx="11">
                  <c:v>45657</c:v>
                </c:pt>
              </c:numCache>
            </c:numRef>
          </c:cat>
          <c:val>
            <c:numRef>
              <c:f>'Closing Prices - Annual'!$W$3:$W$14</c:f>
              <c:numCache>
                <c:formatCode>0.00</c:formatCode>
                <c:ptCount val="12"/>
                <c:pt idx="0">
                  <c:v>100</c:v>
                </c:pt>
                <c:pt idx="1">
                  <c:v>122.2735674676525</c:v>
                </c:pt>
                <c:pt idx="2">
                  <c:v>119.2378785724442</c:v>
                </c:pt>
                <c:pt idx="3">
                  <c:v>132.12000568747334</c:v>
                </c:pt>
                <c:pt idx="4">
                  <c:v>135.61780179155411</c:v>
                </c:pt>
                <c:pt idx="5">
                  <c:v>101.52139911844164</c:v>
                </c:pt>
                <c:pt idx="6">
                  <c:v>79.3829091426134</c:v>
                </c:pt>
                <c:pt idx="7">
                  <c:v>39.591923787857247</c:v>
                </c:pt>
                <c:pt idx="8">
                  <c:v>52.694440494810181</c:v>
                </c:pt>
                <c:pt idx="9">
                  <c:v>49.736954358026445</c:v>
                </c:pt>
                <c:pt idx="10">
                  <c:v>47.504621072088725</c:v>
                </c:pt>
                <c:pt idx="11">
                  <c:v>52.751315228209869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9F1-0041-875E-523C6F9C8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7699712"/>
        <c:axId val="797650656"/>
      </c:lineChart>
      <c:dateAx>
        <c:axId val="79769971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7650656"/>
        <c:crosses val="autoZero"/>
        <c:auto val="1"/>
        <c:lblOffset val="100"/>
        <c:baseTimeUnit val="years"/>
      </c:dateAx>
      <c:valAx>
        <c:axId val="797650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7699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'Closing Prices - Quarterly'!$K$2</c:f>
              <c:strCache>
                <c:ptCount val="1"/>
                <c:pt idx="0">
                  <c:v>Accelerate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'Closing Prices - Quarterly'!$K$3:$K$46</c:f>
              <c:numCache>
                <c:formatCode>0.00</c:formatCode>
                <c:ptCount val="44"/>
                <c:pt idx="1">
                  <c:v>-5.4054054054054053</c:v>
                </c:pt>
                <c:pt idx="2">
                  <c:v>19.183673469387763</c:v>
                </c:pt>
                <c:pt idx="3">
                  <c:v>0.85616438356164171</c:v>
                </c:pt>
                <c:pt idx="4">
                  <c:v>18.845500848896425</c:v>
                </c:pt>
                <c:pt idx="5">
                  <c:v>-3.7142857142857144</c:v>
                </c:pt>
                <c:pt idx="6">
                  <c:v>2.3738872403560762</c:v>
                </c:pt>
                <c:pt idx="7">
                  <c:v>-6.5217391304347778</c:v>
                </c:pt>
                <c:pt idx="8">
                  <c:v>-6.9767441860465134</c:v>
                </c:pt>
                <c:pt idx="9">
                  <c:v>0.16666666666667052</c:v>
                </c:pt>
                <c:pt idx="10">
                  <c:v>2.3294509151414289</c:v>
                </c:pt>
                <c:pt idx="11">
                  <c:v>3.2520325203251987</c:v>
                </c:pt>
                <c:pt idx="12">
                  <c:v>11.338582677165366</c:v>
                </c:pt>
                <c:pt idx="13">
                  <c:v>-4.809052333804809</c:v>
                </c:pt>
                <c:pt idx="14">
                  <c:v>-16.79049034175334</c:v>
                </c:pt>
                <c:pt idx="15">
                  <c:v>-3.5714285714285698</c:v>
                </c:pt>
                <c:pt idx="16">
                  <c:v>-4.629629629629628</c:v>
                </c:pt>
                <c:pt idx="17">
                  <c:v>9.7087378640776656</c:v>
                </c:pt>
                <c:pt idx="18">
                  <c:v>-9.7345132743362868</c:v>
                </c:pt>
                <c:pt idx="19">
                  <c:v>-15.882352941176469</c:v>
                </c:pt>
                <c:pt idx="20">
                  <c:v>-23.076923076923073</c:v>
                </c:pt>
                <c:pt idx="21">
                  <c:v>-16.666666666666664</c:v>
                </c:pt>
                <c:pt idx="22">
                  <c:v>14.181818181818183</c:v>
                </c:pt>
                <c:pt idx="23">
                  <c:v>-44.585987261146499</c:v>
                </c:pt>
                <c:pt idx="24">
                  <c:v>0.57471264367816577</c:v>
                </c:pt>
                <c:pt idx="25">
                  <c:v>-78.285714285714292</c:v>
                </c:pt>
                <c:pt idx="26">
                  <c:v>113.15789473684212</c:v>
                </c:pt>
                <c:pt idx="27">
                  <c:v>-35.802469135802475</c:v>
                </c:pt>
                <c:pt idx="28">
                  <c:v>21.153846153846146</c:v>
                </c:pt>
                <c:pt idx="29">
                  <c:v>7.9365079365079305</c:v>
                </c:pt>
                <c:pt idx="30">
                  <c:v>-4.4117647058823479</c:v>
                </c:pt>
                <c:pt idx="31">
                  <c:v>52.307692307692299</c:v>
                </c:pt>
                <c:pt idx="32">
                  <c:v>15.151515151515159</c:v>
                </c:pt>
                <c:pt idx="33">
                  <c:v>-7.8947368421052655</c:v>
                </c:pt>
                <c:pt idx="34">
                  <c:v>19.047619047619047</c:v>
                </c:pt>
                <c:pt idx="35">
                  <c:v>-19.999999999999996</c:v>
                </c:pt>
                <c:pt idx="36">
                  <c:v>1.0000000000000009</c:v>
                </c:pt>
                <c:pt idx="37">
                  <c:v>-5.9405940594059459</c:v>
                </c:pt>
                <c:pt idx="38">
                  <c:v>-7.3684210526315796</c:v>
                </c:pt>
                <c:pt idx="39">
                  <c:v>-13.636363636363635</c:v>
                </c:pt>
                <c:pt idx="40">
                  <c:v>-9.210526315789469</c:v>
                </c:pt>
                <c:pt idx="41">
                  <c:v>-30.434782608695656</c:v>
                </c:pt>
                <c:pt idx="42">
                  <c:v>22.916666666666675</c:v>
                </c:pt>
                <c:pt idx="43">
                  <c:v>-10.169491525423723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9B-C04C-8C6F-A7C9FB460079}"/>
            </c:ext>
          </c:extLst>
        </c:ser>
        <c:ser>
          <c:idx val="1"/>
          <c:order val="1"/>
          <c:tx>
            <c:strRef>
              <c:f>'Closing Prices - Quarterly'!$L$2</c:f>
              <c:strCache>
                <c:ptCount val="1"/>
                <c:pt idx="0">
                  <c:v>Attacq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'Closing Prices - Quarterly'!$L$3:$L$46</c:f>
              <c:numCache>
                <c:formatCode>0.00</c:formatCode>
                <c:ptCount val="44"/>
                <c:pt idx="1">
                  <c:v>1.1235955056179803</c:v>
                </c:pt>
                <c:pt idx="2">
                  <c:v>-1.5555555555555545</c:v>
                </c:pt>
                <c:pt idx="3">
                  <c:v>12.866817155756216</c:v>
                </c:pt>
                <c:pt idx="4">
                  <c:v>10.000000000000009</c:v>
                </c:pt>
                <c:pt idx="5">
                  <c:v>18.13636363636364</c:v>
                </c:pt>
                <c:pt idx="6">
                  <c:v>-14.582531742978066</c:v>
                </c:pt>
                <c:pt idx="7">
                  <c:v>-1.1261261261261257</c:v>
                </c:pt>
                <c:pt idx="8">
                  <c:v>-16.902050113895218</c:v>
                </c:pt>
                <c:pt idx="9">
                  <c:v>6.9078947368421018</c:v>
                </c:pt>
                <c:pt idx="10">
                  <c:v>-3.5384615384615348</c:v>
                </c:pt>
                <c:pt idx="11">
                  <c:v>-8.3466241360978248</c:v>
                </c:pt>
                <c:pt idx="12">
                  <c:v>-2.0301624129930418</c:v>
                </c:pt>
                <c:pt idx="13">
                  <c:v>0.88809946714032417</c:v>
                </c:pt>
                <c:pt idx="14">
                  <c:v>-0.4107981220657253</c:v>
                </c:pt>
                <c:pt idx="15">
                  <c:v>9.0159104301708926</c:v>
                </c:pt>
                <c:pt idx="16">
                  <c:v>7.5675675675675569</c:v>
                </c:pt>
                <c:pt idx="17">
                  <c:v>-0.8040201005025116</c:v>
                </c:pt>
                <c:pt idx="18">
                  <c:v>-13.627152988855117</c:v>
                </c:pt>
                <c:pt idx="19">
                  <c:v>-9.0909090909090935</c:v>
                </c:pt>
                <c:pt idx="20">
                  <c:v>-4.8387096774193505</c:v>
                </c:pt>
                <c:pt idx="21">
                  <c:v>-2.7118644067796627</c:v>
                </c:pt>
                <c:pt idx="22">
                  <c:v>-8.5714285714285747</c:v>
                </c:pt>
                <c:pt idx="23">
                  <c:v>-6.25</c:v>
                </c:pt>
                <c:pt idx="24">
                  <c:v>0.40650406504065817</c:v>
                </c:pt>
                <c:pt idx="25">
                  <c:v>-62.105263157894733</c:v>
                </c:pt>
                <c:pt idx="26">
                  <c:v>7.2649572649572614</c:v>
                </c:pt>
                <c:pt idx="27">
                  <c:v>-40.239043824701191</c:v>
                </c:pt>
                <c:pt idx="28">
                  <c:v>65.666666666666671</c:v>
                </c:pt>
                <c:pt idx="29">
                  <c:v>24.748490945674039</c:v>
                </c:pt>
                <c:pt idx="30">
                  <c:v>10.64516129032258</c:v>
                </c:pt>
                <c:pt idx="31">
                  <c:v>3.0612244897959107</c:v>
                </c:pt>
                <c:pt idx="32">
                  <c:v>13.012729844413018</c:v>
                </c:pt>
                <c:pt idx="33">
                  <c:v>-6.883604505632035</c:v>
                </c:pt>
                <c:pt idx="34">
                  <c:v>-25.403225806451612</c:v>
                </c:pt>
                <c:pt idx="35">
                  <c:v>13.513513513513509</c:v>
                </c:pt>
                <c:pt idx="36">
                  <c:v>19.047619047619047</c:v>
                </c:pt>
                <c:pt idx="37">
                  <c:v>16.399999999999991</c:v>
                </c:pt>
                <c:pt idx="38">
                  <c:v>-3.0927835051546393</c:v>
                </c:pt>
                <c:pt idx="39">
                  <c:v>0.47281323877068626</c:v>
                </c:pt>
                <c:pt idx="40">
                  <c:v>8.4705882352941195</c:v>
                </c:pt>
                <c:pt idx="41">
                  <c:v>15.726681127982655</c:v>
                </c:pt>
                <c:pt idx="42">
                  <c:v>1.6869728209934376</c:v>
                </c:pt>
                <c:pt idx="43">
                  <c:v>0.36866359447005337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9B-C04C-8C6F-A7C9FB460079}"/>
            </c:ext>
          </c:extLst>
        </c:ser>
        <c:ser>
          <c:idx val="2"/>
          <c:order val="2"/>
          <c:tx>
            <c:strRef>
              <c:f>'Closing Prices - Quarterly'!$M$2</c:f>
              <c:strCache>
                <c:ptCount val="1"/>
                <c:pt idx="0">
                  <c:v>Growthpoint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'Closing Prices - Quarterly'!$M$3:$M$46</c:f>
              <c:numCache>
                <c:formatCode>0.00</c:formatCode>
                <c:ptCount val="44"/>
                <c:pt idx="1">
                  <c:v>0.49423393739702615</c:v>
                </c:pt>
                <c:pt idx="2">
                  <c:v>1.352459016393448</c:v>
                </c:pt>
                <c:pt idx="3">
                  <c:v>-0.36393044884754921</c:v>
                </c:pt>
                <c:pt idx="4">
                  <c:v>11.566558441558449</c:v>
                </c:pt>
                <c:pt idx="5">
                  <c:v>4.2924699890869444</c:v>
                </c:pt>
                <c:pt idx="6">
                  <c:v>-7.7084059993024034</c:v>
                </c:pt>
                <c:pt idx="7">
                  <c:v>-3.0612244897959218</c:v>
                </c:pt>
                <c:pt idx="8">
                  <c:v>-9.4346978557504855</c:v>
                </c:pt>
                <c:pt idx="9">
                  <c:v>5.7684029272492499</c:v>
                </c:pt>
                <c:pt idx="10">
                  <c:v>4.5177045177045239</c:v>
                </c:pt>
                <c:pt idx="11">
                  <c:v>-1.4408099688473563</c:v>
                </c:pt>
                <c:pt idx="12">
                  <c:v>2.2915843540102676</c:v>
                </c:pt>
                <c:pt idx="13">
                  <c:v>3.8624951718801981E-2</c:v>
                </c:pt>
                <c:pt idx="14">
                  <c:v>-5.4826254826254806</c:v>
                </c:pt>
                <c:pt idx="15">
                  <c:v>-0.73529411764705621</c:v>
                </c:pt>
                <c:pt idx="16">
                  <c:v>13.827160493827151</c:v>
                </c:pt>
                <c:pt idx="17">
                  <c:v>2.7114967462039008</c:v>
                </c:pt>
                <c:pt idx="18">
                  <c:v>-6.0542062653995092</c:v>
                </c:pt>
                <c:pt idx="19">
                  <c:v>-12.963656800299738</c:v>
                </c:pt>
                <c:pt idx="20">
                  <c:v>0.30133448127420692</c:v>
                </c:pt>
                <c:pt idx="21">
                  <c:v>4.8068669527896901</c:v>
                </c:pt>
                <c:pt idx="22">
                  <c:v>-0.57330057330057249</c:v>
                </c:pt>
                <c:pt idx="23">
                  <c:v>-4.8599670510708348</c:v>
                </c:pt>
                <c:pt idx="24">
                  <c:v>-4.2857142857142811</c:v>
                </c:pt>
                <c:pt idx="25">
                  <c:v>-41.791044776119399</c:v>
                </c:pt>
                <c:pt idx="26">
                  <c:v>3.7296037296037365</c:v>
                </c:pt>
                <c:pt idx="27">
                  <c:v>-8.2397003745318322</c:v>
                </c:pt>
                <c:pt idx="28">
                  <c:v>2.6122448979591928</c:v>
                </c:pt>
                <c:pt idx="29">
                  <c:v>5.0119331742243478</c:v>
                </c:pt>
                <c:pt idx="30">
                  <c:v>12.87878787878789</c:v>
                </c:pt>
                <c:pt idx="31">
                  <c:v>-4.0268456375838984</c:v>
                </c:pt>
                <c:pt idx="32">
                  <c:v>7.4825174825174923</c:v>
                </c:pt>
                <c:pt idx="33">
                  <c:v>-4.2290175666883538</c:v>
                </c:pt>
                <c:pt idx="34">
                  <c:v>-16.100543478260864</c:v>
                </c:pt>
                <c:pt idx="35">
                  <c:v>-4.5344129554655837</c:v>
                </c:pt>
                <c:pt idx="36">
                  <c:v>23.32485156912638</c:v>
                </c:pt>
                <c:pt idx="37">
                  <c:v>-10.17881705639615</c:v>
                </c:pt>
                <c:pt idx="38">
                  <c:v>-10.719754977029094</c:v>
                </c:pt>
                <c:pt idx="39">
                  <c:v>-9.5197255574614115</c:v>
                </c:pt>
                <c:pt idx="40">
                  <c:v>10.710900473933659</c:v>
                </c:pt>
                <c:pt idx="41">
                  <c:v>-3.5958904109589018</c:v>
                </c:pt>
                <c:pt idx="42">
                  <c:v>8.1705150976909344</c:v>
                </c:pt>
                <c:pt idx="43">
                  <c:v>5.9113300492610765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9B-C04C-8C6F-A7C9FB460079}"/>
            </c:ext>
          </c:extLst>
        </c:ser>
        <c:ser>
          <c:idx val="3"/>
          <c:order val="3"/>
          <c:tx>
            <c:strRef>
              <c:f>'Closing Prices - Quarterly'!$N$2</c:f>
              <c:strCache>
                <c:ptCount val="1"/>
                <c:pt idx="0">
                  <c:v>Hyprop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'Closing Prices - Quarterly'!$N$3:$N$46</c:f>
              <c:numCache>
                <c:formatCode>0.00</c:formatCode>
                <c:ptCount val="44"/>
                <c:pt idx="1">
                  <c:v>0.32679738562091387</c:v>
                </c:pt>
                <c:pt idx="2">
                  <c:v>4.1302931596091108</c:v>
                </c:pt>
                <c:pt idx="3">
                  <c:v>8.5710710710710671</c:v>
                </c:pt>
                <c:pt idx="4">
                  <c:v>12.366025123890756</c:v>
                </c:pt>
                <c:pt idx="5">
                  <c:v>21.025641025641018</c:v>
                </c:pt>
                <c:pt idx="6">
                  <c:v>2.5423728813559254</c:v>
                </c:pt>
                <c:pt idx="7">
                  <c:v>-0.23966942148759829</c:v>
                </c:pt>
                <c:pt idx="8">
                  <c:v>-14.381575677242974</c:v>
                </c:pt>
                <c:pt idx="9">
                  <c:v>13.855829704886302</c:v>
                </c:pt>
                <c:pt idx="10">
                  <c:v>10.38497492988868</c:v>
                </c:pt>
                <c:pt idx="11">
                  <c:v>-6.975132804680884</c:v>
                </c:pt>
                <c:pt idx="12">
                  <c:v>-2.9131838119672238</c:v>
                </c:pt>
                <c:pt idx="13">
                  <c:v>4.594663711533542</c:v>
                </c:pt>
                <c:pt idx="14">
                  <c:v>-4.8492257538712336</c:v>
                </c:pt>
                <c:pt idx="15">
                  <c:v>-9.4475374732334032</c:v>
                </c:pt>
                <c:pt idx="16">
                  <c:v>10.953461975028379</c:v>
                </c:pt>
                <c:pt idx="17">
                  <c:v>-7.7408354646206323</c:v>
                </c:pt>
                <c:pt idx="18">
                  <c:v>-5.4333764553686876</c:v>
                </c:pt>
                <c:pt idx="19">
                  <c:v>-9.8104358022278682</c:v>
                </c:pt>
                <c:pt idx="20">
                  <c:v>-11.70097508125677</c:v>
                </c:pt>
                <c:pt idx="21">
                  <c:v>-13.521472392638035</c:v>
                </c:pt>
                <c:pt idx="22">
                  <c:v>-0.86549375709421561</c:v>
                </c:pt>
                <c:pt idx="23">
                  <c:v>-11.492772291398312</c:v>
                </c:pt>
                <c:pt idx="24">
                  <c:v>-9.3628719275549841</c:v>
                </c:pt>
                <c:pt idx="25">
                  <c:v>-66.101694915254242</c:v>
                </c:pt>
                <c:pt idx="26">
                  <c:v>17.842105263157904</c:v>
                </c:pt>
                <c:pt idx="27">
                  <c:v>-26.797677534613662</c:v>
                </c:pt>
                <c:pt idx="28">
                  <c:v>80.109823062843205</c:v>
                </c:pt>
                <c:pt idx="29">
                  <c:v>-4.471544715447151</c:v>
                </c:pt>
                <c:pt idx="30">
                  <c:v>-6.0283687943262443</c:v>
                </c:pt>
                <c:pt idx="31">
                  <c:v>21.320754716981138</c:v>
                </c:pt>
                <c:pt idx="32">
                  <c:v>15.86314152410575</c:v>
                </c:pt>
                <c:pt idx="33">
                  <c:v>-6.0402684563758413</c:v>
                </c:pt>
                <c:pt idx="34">
                  <c:v>-5.1714285714285708</c:v>
                </c:pt>
                <c:pt idx="35">
                  <c:v>3.5552877372702518</c:v>
                </c:pt>
                <c:pt idx="36">
                  <c:v>-2.1239453011347109</c:v>
                </c:pt>
                <c:pt idx="37">
                  <c:v>-11.712247324613557</c:v>
                </c:pt>
                <c:pt idx="38">
                  <c:v>3.4006734006734041</c:v>
                </c:pt>
                <c:pt idx="39">
                  <c:v>4.037772712471499</c:v>
                </c:pt>
                <c:pt idx="40">
                  <c:v>-2.6291079812206575</c:v>
                </c:pt>
                <c:pt idx="41">
                  <c:v>-5.593056894889104</c:v>
                </c:pt>
                <c:pt idx="42">
                  <c:v>6.9118147769833271</c:v>
                </c:pt>
                <c:pt idx="43">
                  <c:v>5.8917197452229342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9B-C04C-8C6F-A7C9FB460079}"/>
            </c:ext>
          </c:extLst>
        </c:ser>
        <c:ser>
          <c:idx val="4"/>
          <c:order val="4"/>
          <c:tx>
            <c:strRef>
              <c:f>'Closing Prices - Quarterly'!$O$2</c:f>
              <c:strCache>
                <c:ptCount val="1"/>
                <c:pt idx="0">
                  <c:v>Vukile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'Closing Prices - Quarterly'!$O$3:$O$46</c:f>
              <c:numCache>
                <c:formatCode>0.00</c:formatCode>
                <c:ptCount val="44"/>
                <c:pt idx="1">
                  <c:v>-1.0059171597633143</c:v>
                </c:pt>
                <c:pt idx="2">
                  <c:v>1.7931858936043099</c:v>
                </c:pt>
                <c:pt idx="3">
                  <c:v>-2.2900763358778664</c:v>
                </c:pt>
                <c:pt idx="4">
                  <c:v>8.1730769230769162</c:v>
                </c:pt>
                <c:pt idx="5">
                  <c:v>6.944444444444442</c:v>
                </c:pt>
                <c:pt idx="6">
                  <c:v>-6.7532467532467555</c:v>
                </c:pt>
                <c:pt idx="7">
                  <c:v>2.6183844011142154</c:v>
                </c:pt>
                <c:pt idx="8">
                  <c:v>-8.2519001085776367</c:v>
                </c:pt>
                <c:pt idx="9">
                  <c:v>0.59171597633136397</c:v>
                </c:pt>
                <c:pt idx="10">
                  <c:v>5.8823529411755615E-2</c:v>
                </c:pt>
                <c:pt idx="11">
                  <c:v>9.9353321575543774</c:v>
                </c:pt>
                <c:pt idx="12">
                  <c:v>-0.10695187165775666</c:v>
                </c:pt>
                <c:pt idx="13">
                  <c:v>3.0513918629550218</c:v>
                </c:pt>
                <c:pt idx="14">
                  <c:v>-4.9350649350649363</c:v>
                </c:pt>
                <c:pt idx="15">
                  <c:v>8.0327868852458906</c:v>
                </c:pt>
                <c:pt idx="16">
                  <c:v>4.957005563985839</c:v>
                </c:pt>
                <c:pt idx="17">
                  <c:v>5.4457831325301242</c:v>
                </c:pt>
                <c:pt idx="18">
                  <c:v>-11.060329067641684</c:v>
                </c:pt>
                <c:pt idx="19">
                  <c:v>3.64850976361768</c:v>
                </c:pt>
                <c:pt idx="20">
                  <c:v>-1.0907288051561714</c:v>
                </c:pt>
                <c:pt idx="21">
                  <c:v>0.25062656641603454</c:v>
                </c:pt>
                <c:pt idx="22">
                  <c:v>-4.049999999999998</c:v>
                </c:pt>
                <c:pt idx="23">
                  <c:v>-0.99009900990099098</c:v>
                </c:pt>
                <c:pt idx="24">
                  <c:v>2.1052631578947434</c:v>
                </c:pt>
                <c:pt idx="25">
                  <c:v>-63.505154639175252</c:v>
                </c:pt>
                <c:pt idx="26">
                  <c:v>8.6158192090395538</c:v>
                </c:pt>
                <c:pt idx="27">
                  <c:v>-36.540962288686607</c:v>
                </c:pt>
                <c:pt idx="28">
                  <c:v>63.934426229508205</c:v>
                </c:pt>
                <c:pt idx="29">
                  <c:v>8.1250000000000036</c:v>
                </c:pt>
                <c:pt idx="30">
                  <c:v>33.063583815028899</c:v>
                </c:pt>
                <c:pt idx="31">
                  <c:v>6.5160729800173733</c:v>
                </c:pt>
                <c:pt idx="32">
                  <c:v>0.897226753670477</c:v>
                </c:pt>
                <c:pt idx="33">
                  <c:v>13.662085691188363</c:v>
                </c:pt>
                <c:pt idx="34">
                  <c:v>-9.6728307254623012</c:v>
                </c:pt>
                <c:pt idx="35">
                  <c:v>-2.4409448818897617</c:v>
                </c:pt>
                <c:pt idx="36">
                  <c:v>7.1025020177562626</c:v>
                </c:pt>
                <c:pt idx="37">
                  <c:v>-6.2547098718914835</c:v>
                </c:pt>
                <c:pt idx="38">
                  <c:v>0.80385852090032461</c:v>
                </c:pt>
                <c:pt idx="39">
                  <c:v>4.4657097288676173</c:v>
                </c:pt>
                <c:pt idx="40">
                  <c:v>7.7862595419847302</c:v>
                </c:pt>
                <c:pt idx="41">
                  <c:v>7.5070821529745091</c:v>
                </c:pt>
                <c:pt idx="42">
                  <c:v>0.7905138339920903</c:v>
                </c:pt>
                <c:pt idx="43">
                  <c:v>8.6928104575163303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59B-C04C-8C6F-A7C9FB460079}"/>
            </c:ext>
          </c:extLst>
        </c:ser>
        <c:ser>
          <c:idx val="5"/>
          <c:order val="5"/>
          <c:tx>
            <c:strRef>
              <c:f>'Closing Prices - Quarterly'!$P$2</c:f>
              <c:strCache>
                <c:ptCount val="1"/>
                <c:pt idx="0">
                  <c:v>Price Index 1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'Closing Prices - Quarterly'!$P$3:$P$46</c:f>
              <c:numCache>
                <c:formatCode>0.00</c:formatCode>
                <c:ptCount val="44"/>
                <c:pt idx="1">
                  <c:v>8.5312100099543819E-2</c:v>
                </c:pt>
                <c:pt idx="2">
                  <c:v>3.1680636454041844</c:v>
                </c:pt>
                <c:pt idx="3">
                  <c:v>5.9900853759294881</c:v>
                </c:pt>
                <c:pt idx="4">
                  <c:v>11.725347538001829</c:v>
                </c:pt>
                <c:pt idx="5">
                  <c:v>15.500901215186925</c:v>
                </c:pt>
                <c:pt idx="6">
                  <c:v>-2.0840674553234351</c:v>
                </c:pt>
                <c:pt idx="7">
                  <c:v>-0.683769472006579</c:v>
                </c:pt>
                <c:pt idx="8">
                  <c:v>-13.179418159229728</c:v>
                </c:pt>
                <c:pt idx="9">
                  <c:v>10.153827808251847</c:v>
                </c:pt>
                <c:pt idx="10">
                  <c:v>6.9228687415426204</c:v>
                </c:pt>
                <c:pt idx="11">
                  <c:v>-4.6117242077553966</c:v>
                </c:pt>
                <c:pt idx="12">
                  <c:v>-1.374515735286308</c:v>
                </c:pt>
                <c:pt idx="13">
                  <c:v>3.1102023245802801</c:v>
                </c:pt>
                <c:pt idx="14">
                  <c:v>-4.9681661621960194</c:v>
                </c:pt>
                <c:pt idx="15">
                  <c:v>-4.6183415705656206</c:v>
                </c:pt>
                <c:pt idx="16">
                  <c:v>9.8278542230410437</c:v>
                </c:pt>
                <c:pt idx="17">
                  <c:v>-3.5961417487942904</c:v>
                </c:pt>
                <c:pt idx="18">
                  <c:v>-7.2104404567699838</c:v>
                </c:pt>
                <c:pt idx="19">
                  <c:v>-8.8783403656821349</c:v>
                </c:pt>
                <c:pt idx="20">
                  <c:v>-8.161296546401708</c:v>
                </c:pt>
                <c:pt idx="21">
                  <c:v>-7.5630252100840289</c:v>
                </c:pt>
                <c:pt idx="22">
                  <c:v>-1.8181818181818188</c:v>
                </c:pt>
                <c:pt idx="23">
                  <c:v>-8.9660493827160579</c:v>
                </c:pt>
                <c:pt idx="24">
                  <c:v>-5.356840142397024</c:v>
                </c:pt>
                <c:pt idx="25">
                  <c:v>-60.585706609349813</c:v>
                </c:pt>
                <c:pt idx="26">
                  <c:v>11.929107021131568</c:v>
                </c:pt>
                <c:pt idx="27">
                  <c:v>-24.807145757206662</c:v>
                </c:pt>
                <c:pt idx="28">
                  <c:v>50.350971922246224</c:v>
                </c:pt>
                <c:pt idx="29">
                  <c:v>2.2266115999281633</c:v>
                </c:pt>
                <c:pt idx="30">
                  <c:v>6.1303354997365389</c:v>
                </c:pt>
                <c:pt idx="31">
                  <c:v>10.509764978483949</c:v>
                </c:pt>
                <c:pt idx="32">
                  <c:v>11.007937696570313</c:v>
                </c:pt>
                <c:pt idx="33">
                  <c:v>-2.4959525094441437</c:v>
                </c:pt>
                <c:pt idx="34">
                  <c:v>-10.004151100041526</c:v>
                </c:pt>
                <c:pt idx="35">
                  <c:v>1.2453874538745469</c:v>
                </c:pt>
                <c:pt idx="36">
                  <c:v>6.2414578587699276</c:v>
                </c:pt>
                <c:pt idx="37">
                  <c:v>-7.2612921669525488</c:v>
                </c:pt>
                <c:pt idx="38">
                  <c:v>-0.97102342786682394</c:v>
                </c:pt>
                <c:pt idx="39">
                  <c:v>0.94941634241245687</c:v>
                </c:pt>
                <c:pt idx="40">
                  <c:v>3.0218933086648248</c:v>
                </c:pt>
                <c:pt idx="41">
                  <c:v>0.20951810835079243</c:v>
                </c:pt>
                <c:pt idx="42">
                  <c:v>5.017921146953408</c:v>
                </c:pt>
                <c:pt idx="43">
                  <c:v>5.5176336746302512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59B-C04C-8C6F-A7C9FB4600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3564768"/>
        <c:axId val="1193140016"/>
      </c:lineChart>
      <c:catAx>
        <c:axId val="20735647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3140016"/>
        <c:crosses val="autoZero"/>
        <c:auto val="1"/>
        <c:lblAlgn val="ctr"/>
        <c:lblOffset val="100"/>
        <c:noMultiLvlLbl val="0"/>
      </c:catAx>
      <c:valAx>
        <c:axId val="1193140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3564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'Closing Prices - Quarterly'!$R$2</c:f>
              <c:strCache>
                <c:ptCount val="1"/>
                <c:pt idx="0">
                  <c:v>Accelerate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'Closing Prices - Quarterly'!$R$3:$R$46</c:f>
              <c:numCache>
                <c:formatCode>0.00</c:formatCode>
                <c:ptCount val="44"/>
                <c:pt idx="0">
                  <c:v>100</c:v>
                </c:pt>
                <c:pt idx="1">
                  <c:v>94.594594594594597</c:v>
                </c:pt>
                <c:pt idx="2">
                  <c:v>112.74131274131275</c:v>
                </c:pt>
                <c:pt idx="3">
                  <c:v>113.70656370656371</c:v>
                </c:pt>
                <c:pt idx="4">
                  <c:v>135.13513513513513</c:v>
                </c:pt>
                <c:pt idx="5">
                  <c:v>130.11583011583011</c:v>
                </c:pt>
                <c:pt idx="6">
                  <c:v>133.20463320463318</c:v>
                </c:pt>
                <c:pt idx="7">
                  <c:v>124.51737451737451</c:v>
                </c:pt>
                <c:pt idx="8">
                  <c:v>115.83011583011582</c:v>
                </c:pt>
                <c:pt idx="9">
                  <c:v>116.02316602316601</c:v>
                </c:pt>
                <c:pt idx="10">
                  <c:v>118.72586872586871</c:v>
                </c:pt>
                <c:pt idx="11">
                  <c:v>122.58687258687256</c:v>
                </c:pt>
                <c:pt idx="12">
                  <c:v>136.48648648648646</c:v>
                </c:pt>
                <c:pt idx="13">
                  <c:v>129.92277992277988</c:v>
                </c:pt>
                <c:pt idx="14">
                  <c:v>108.10810810810808</c:v>
                </c:pt>
                <c:pt idx="15">
                  <c:v>104.24710424710423</c:v>
                </c:pt>
                <c:pt idx="16">
                  <c:v>99.420849420849407</c:v>
                </c:pt>
                <c:pt idx="17">
                  <c:v>109.07335907335906</c:v>
                </c:pt>
                <c:pt idx="18">
                  <c:v>98.455598455598434</c:v>
                </c:pt>
                <c:pt idx="19">
                  <c:v>82.818532818532802</c:v>
                </c:pt>
                <c:pt idx="20">
                  <c:v>63.706563706563699</c:v>
                </c:pt>
                <c:pt idx="21">
                  <c:v>53.088803088803083</c:v>
                </c:pt>
                <c:pt idx="22">
                  <c:v>60.617760617760609</c:v>
                </c:pt>
                <c:pt idx="23">
                  <c:v>33.590733590733585</c:v>
                </c:pt>
                <c:pt idx="24">
                  <c:v>33.783783783783782</c:v>
                </c:pt>
                <c:pt idx="25">
                  <c:v>7.3359073359073337</c:v>
                </c:pt>
                <c:pt idx="26">
                  <c:v>15.637065637065634</c:v>
                </c:pt>
                <c:pt idx="27">
                  <c:v>10.038610038610036</c:v>
                </c:pt>
                <c:pt idx="28">
                  <c:v>12.162162162162158</c:v>
                </c:pt>
                <c:pt idx="29">
                  <c:v>13.127413127413122</c:v>
                </c:pt>
                <c:pt idx="30">
                  <c:v>12.548262548262544</c:v>
                </c:pt>
                <c:pt idx="31">
                  <c:v>19.111969111969106</c:v>
                </c:pt>
                <c:pt idx="32">
                  <c:v>22.007722007722002</c:v>
                </c:pt>
                <c:pt idx="33">
                  <c:v>20.270270270270263</c:v>
                </c:pt>
                <c:pt idx="34">
                  <c:v>24.131274131274122</c:v>
                </c:pt>
                <c:pt idx="35">
                  <c:v>19.3050193050193</c:v>
                </c:pt>
                <c:pt idx="36">
                  <c:v>19.498069498069494</c:v>
                </c:pt>
                <c:pt idx="37">
                  <c:v>18.339768339768334</c:v>
                </c:pt>
                <c:pt idx="38">
                  <c:v>16.988416988416983</c:v>
                </c:pt>
                <c:pt idx="39">
                  <c:v>14.671814671814667</c:v>
                </c:pt>
                <c:pt idx="40">
                  <c:v>13.320463320463316</c:v>
                </c:pt>
                <c:pt idx="41">
                  <c:v>9.2664092664092639</c:v>
                </c:pt>
                <c:pt idx="42">
                  <c:v>11.389961389961387</c:v>
                </c:pt>
                <c:pt idx="43">
                  <c:v>10.23166023166023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29-204C-89A6-2DDAC3219E73}"/>
            </c:ext>
          </c:extLst>
        </c:ser>
        <c:ser>
          <c:idx val="1"/>
          <c:order val="1"/>
          <c:tx>
            <c:strRef>
              <c:f>'Closing Prices - Quarterly'!$S$2</c:f>
              <c:strCache>
                <c:ptCount val="1"/>
                <c:pt idx="0">
                  <c:v>Attacq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'Closing Prices - Quarterly'!$S$3:$S$46</c:f>
              <c:numCache>
                <c:formatCode>0.00</c:formatCode>
                <c:ptCount val="44"/>
                <c:pt idx="0">
                  <c:v>100</c:v>
                </c:pt>
                <c:pt idx="1">
                  <c:v>101.12359550561798</c:v>
                </c:pt>
                <c:pt idx="2">
                  <c:v>99.55056179775282</c:v>
                </c:pt>
                <c:pt idx="3">
                  <c:v>112.35955056179778</c:v>
                </c:pt>
                <c:pt idx="4">
                  <c:v>123.59550561797757</c:v>
                </c:pt>
                <c:pt idx="5">
                  <c:v>146.01123595505624</c:v>
                </c:pt>
                <c:pt idx="6">
                  <c:v>124.71910112359555</c:v>
                </c:pt>
                <c:pt idx="7">
                  <c:v>123.31460674157307</c:v>
                </c:pt>
                <c:pt idx="8">
                  <c:v>102.47191011235958</c:v>
                </c:pt>
                <c:pt idx="9">
                  <c:v>109.55056179775283</c:v>
                </c:pt>
                <c:pt idx="10">
                  <c:v>105.67415730337082</c:v>
                </c:pt>
                <c:pt idx="11">
                  <c:v>96.853932584269685</c:v>
                </c:pt>
                <c:pt idx="12">
                  <c:v>94.887640449438223</c:v>
                </c:pt>
                <c:pt idx="13">
                  <c:v>95.730337078651715</c:v>
                </c:pt>
                <c:pt idx="14">
                  <c:v>95.337078651685431</c:v>
                </c:pt>
                <c:pt idx="15">
                  <c:v>103.93258426966297</c:v>
                </c:pt>
                <c:pt idx="16">
                  <c:v>111.7977528089888</c:v>
                </c:pt>
                <c:pt idx="17">
                  <c:v>110.89887640449442</c:v>
                </c:pt>
                <c:pt idx="18">
                  <c:v>95.786516853932611</c:v>
                </c:pt>
                <c:pt idx="19">
                  <c:v>87.078651685393282</c:v>
                </c:pt>
                <c:pt idx="20">
                  <c:v>82.865168539325865</c:v>
                </c:pt>
                <c:pt idx="21">
                  <c:v>80.617977528089909</c:v>
                </c:pt>
                <c:pt idx="22">
                  <c:v>73.707865168539342</c:v>
                </c:pt>
                <c:pt idx="23">
                  <c:v>69.101123595505641</c:v>
                </c:pt>
                <c:pt idx="24">
                  <c:v>69.382022471910147</c:v>
                </c:pt>
                <c:pt idx="25">
                  <c:v>26.292134831460693</c:v>
                </c:pt>
                <c:pt idx="26">
                  <c:v>28.202247191011256</c:v>
                </c:pt>
                <c:pt idx="27">
                  <c:v>16.853932584269675</c:v>
                </c:pt>
                <c:pt idx="28">
                  <c:v>27.921348314606764</c:v>
                </c:pt>
                <c:pt idx="29">
                  <c:v>34.831460674157327</c:v>
                </c:pt>
                <c:pt idx="30">
                  <c:v>38.539325842696655</c:v>
                </c:pt>
                <c:pt idx="31">
                  <c:v>39.719101123595529</c:v>
                </c:pt>
                <c:pt idx="32">
                  <c:v>44.88764044943823</c:v>
                </c:pt>
                <c:pt idx="33">
                  <c:v>41.79775280898879</c:v>
                </c:pt>
                <c:pt idx="34">
                  <c:v>31.179775280898895</c:v>
                </c:pt>
                <c:pt idx="35">
                  <c:v>35.393258426966312</c:v>
                </c:pt>
                <c:pt idx="36">
                  <c:v>42.134831460674178</c:v>
                </c:pt>
                <c:pt idx="37">
                  <c:v>49.044943820224738</c:v>
                </c:pt>
                <c:pt idx="38">
                  <c:v>47.528089887640469</c:v>
                </c:pt>
                <c:pt idx="39">
                  <c:v>47.752808988764066</c:v>
                </c:pt>
                <c:pt idx="40">
                  <c:v>51.79775280898879</c:v>
                </c:pt>
                <c:pt idx="41">
                  <c:v>59.943820224719133</c:v>
                </c:pt>
                <c:pt idx="42">
                  <c:v>60.955056179775312</c:v>
                </c:pt>
                <c:pt idx="43">
                  <c:v>61.179775280898909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29-204C-89A6-2DDAC3219E73}"/>
            </c:ext>
          </c:extLst>
        </c:ser>
        <c:ser>
          <c:idx val="2"/>
          <c:order val="2"/>
          <c:tx>
            <c:strRef>
              <c:f>'Closing Prices - Quarterly'!$T$2</c:f>
              <c:strCache>
                <c:ptCount val="1"/>
                <c:pt idx="0">
                  <c:v>Growthpoint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'Closing Prices - Quarterly'!$T$3:$T$46</c:f>
              <c:numCache>
                <c:formatCode>0.00</c:formatCode>
                <c:ptCount val="44"/>
                <c:pt idx="0">
                  <c:v>100</c:v>
                </c:pt>
                <c:pt idx="1">
                  <c:v>100.49423393739703</c:v>
                </c:pt>
                <c:pt idx="2">
                  <c:v>101.85337726523888</c:v>
                </c:pt>
                <c:pt idx="3">
                  <c:v>101.48270181219111</c:v>
                </c:pt>
                <c:pt idx="4">
                  <c:v>113.2207578253707</c:v>
                </c:pt>
                <c:pt idx="5">
                  <c:v>118.08072487644154</c:v>
                </c:pt>
                <c:pt idx="6">
                  <c:v>108.97858319604615</c:v>
                </c:pt>
                <c:pt idx="7">
                  <c:v>105.64250411861616</c:v>
                </c:pt>
                <c:pt idx="8">
                  <c:v>95.67545304777596</c:v>
                </c:pt>
                <c:pt idx="9">
                  <c:v>101.19439868204284</c:v>
                </c:pt>
                <c:pt idx="10">
                  <c:v>105.76606260296542</c:v>
                </c:pt>
                <c:pt idx="11">
                  <c:v>104.24217462932455</c:v>
                </c:pt>
                <c:pt idx="12">
                  <c:v>106.63097199341021</c:v>
                </c:pt>
                <c:pt idx="13">
                  <c:v>106.67215815485996</c:v>
                </c:pt>
                <c:pt idx="14">
                  <c:v>100.82372322899505</c:v>
                </c:pt>
                <c:pt idx="15">
                  <c:v>100.0823723228995</c:v>
                </c:pt>
                <c:pt idx="16">
                  <c:v>113.92092257001646</c:v>
                </c:pt>
                <c:pt idx="17">
                  <c:v>117.00988467874792</c:v>
                </c:pt>
                <c:pt idx="18">
                  <c:v>109.92586490939043</c:v>
                </c:pt>
                <c:pt idx="19">
                  <c:v>95.675453047775932</c:v>
                </c:pt>
                <c:pt idx="20">
                  <c:v>95.963756177924196</c:v>
                </c:pt>
                <c:pt idx="21">
                  <c:v>100.57660626029651</c:v>
                </c:pt>
                <c:pt idx="22">
                  <c:v>99.999999999999972</c:v>
                </c:pt>
                <c:pt idx="23">
                  <c:v>95.140032948929132</c:v>
                </c:pt>
                <c:pt idx="24">
                  <c:v>91.062602965403599</c:v>
                </c:pt>
                <c:pt idx="25">
                  <c:v>53.006589785831949</c:v>
                </c:pt>
                <c:pt idx="26">
                  <c:v>54.983525535420092</c:v>
                </c:pt>
                <c:pt idx="27">
                  <c:v>50.453047775947276</c:v>
                </c:pt>
                <c:pt idx="28">
                  <c:v>51.771004942339374</c:v>
                </c:pt>
                <c:pt idx="29">
                  <c:v>54.365733113673805</c:v>
                </c:pt>
                <c:pt idx="30">
                  <c:v>61.367380560131799</c:v>
                </c:pt>
                <c:pt idx="31">
                  <c:v>58.896210873146622</c:v>
                </c:pt>
                <c:pt idx="32">
                  <c:v>63.303130148270185</c:v>
                </c:pt>
                <c:pt idx="33">
                  <c:v>60.626029654036245</c:v>
                </c:pt>
                <c:pt idx="34">
                  <c:v>50.864909390444815</c:v>
                </c:pt>
                <c:pt idx="35">
                  <c:v>48.558484349258656</c:v>
                </c:pt>
                <c:pt idx="36">
                  <c:v>59.884678747940704</c:v>
                </c:pt>
                <c:pt idx="37">
                  <c:v>53.789126853377276</c:v>
                </c:pt>
                <c:pt idx="38">
                  <c:v>48.023064250411871</c:v>
                </c:pt>
                <c:pt idx="39">
                  <c:v>43.451400329489296</c:v>
                </c:pt>
                <c:pt idx="40">
                  <c:v>48.10543657331138</c:v>
                </c:pt>
                <c:pt idx="41">
                  <c:v>46.375617792421757</c:v>
                </c:pt>
                <c:pt idx="42">
                  <c:v>50.164744645799018</c:v>
                </c:pt>
                <c:pt idx="43">
                  <c:v>53.130148270181223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29-204C-89A6-2DDAC3219E73}"/>
            </c:ext>
          </c:extLst>
        </c:ser>
        <c:ser>
          <c:idx val="3"/>
          <c:order val="3"/>
          <c:tx>
            <c:strRef>
              <c:f>'Closing Prices - Quarterly'!$U$2</c:f>
              <c:strCache>
                <c:ptCount val="1"/>
                <c:pt idx="0">
                  <c:v>Hyprop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'Closing Prices - Quarterly'!$U$3:$U$46</c:f>
              <c:numCache>
                <c:formatCode>0.00</c:formatCode>
                <c:ptCount val="44"/>
                <c:pt idx="0">
                  <c:v>100</c:v>
                </c:pt>
                <c:pt idx="1">
                  <c:v>100.32679738562092</c:v>
                </c:pt>
                <c:pt idx="2">
                  <c:v>104.47058823529412</c:v>
                </c:pt>
                <c:pt idx="3">
                  <c:v>113.42483660130719</c:v>
                </c:pt>
                <c:pt idx="4">
                  <c:v>127.45098039215688</c:v>
                </c:pt>
                <c:pt idx="5">
                  <c:v>154.24836601307192</c:v>
                </c:pt>
                <c:pt idx="6">
                  <c:v>158.16993464052288</c:v>
                </c:pt>
                <c:pt idx="7">
                  <c:v>157.79084967320262</c:v>
                </c:pt>
                <c:pt idx="8">
                  <c:v>135.09803921568627</c:v>
                </c:pt>
                <c:pt idx="9">
                  <c:v>153.81699346405227</c:v>
                </c:pt>
                <c:pt idx="10">
                  <c:v>169.79084967320262</c:v>
                </c:pt>
                <c:pt idx="11">
                  <c:v>157.94771241830065</c:v>
                </c:pt>
                <c:pt idx="12">
                  <c:v>153.34640522875819</c:v>
                </c:pt>
                <c:pt idx="13">
                  <c:v>160.39215686274511</c:v>
                </c:pt>
                <c:pt idx="14">
                  <c:v>152.61437908496734</c:v>
                </c:pt>
                <c:pt idx="15">
                  <c:v>138.19607843137257</c:v>
                </c:pt>
                <c:pt idx="16">
                  <c:v>153.33333333333337</c:v>
                </c:pt>
                <c:pt idx="17">
                  <c:v>141.46405228758172</c:v>
                </c:pt>
                <c:pt idx="18">
                  <c:v>133.7777777777778</c:v>
                </c:pt>
                <c:pt idx="19">
                  <c:v>120.65359477124186</c:v>
                </c:pt>
                <c:pt idx="20">
                  <c:v>106.53594771241832</c:v>
                </c:pt>
                <c:pt idx="21">
                  <c:v>92.13071895424838</c:v>
                </c:pt>
                <c:pt idx="22">
                  <c:v>91.333333333333343</c:v>
                </c:pt>
                <c:pt idx="23">
                  <c:v>80.836601307189554</c:v>
                </c:pt>
                <c:pt idx="24">
                  <c:v>73.267973856209153</c:v>
                </c:pt>
                <c:pt idx="25">
                  <c:v>24.836601307189543</c:v>
                </c:pt>
                <c:pt idx="26">
                  <c:v>29.267973856209153</c:v>
                </c:pt>
                <c:pt idx="27">
                  <c:v>21.424836601307192</c:v>
                </c:pt>
                <c:pt idx="28">
                  <c:v>38.588235294117652</c:v>
                </c:pt>
                <c:pt idx="29">
                  <c:v>36.86274509803922</c:v>
                </c:pt>
                <c:pt idx="30">
                  <c:v>34.640522875816998</c:v>
                </c:pt>
                <c:pt idx="31">
                  <c:v>42.02614379084968</c:v>
                </c:pt>
                <c:pt idx="32">
                  <c:v>48.692810457516345</c:v>
                </c:pt>
                <c:pt idx="33">
                  <c:v>45.751633986928105</c:v>
                </c:pt>
                <c:pt idx="34">
                  <c:v>43.385620915032682</c:v>
                </c:pt>
                <c:pt idx="35">
                  <c:v>44.928104575163395</c:v>
                </c:pt>
                <c:pt idx="36">
                  <c:v>43.973856209150327</c:v>
                </c:pt>
                <c:pt idx="37">
                  <c:v>38.823529411764703</c:v>
                </c:pt>
                <c:pt idx="38">
                  <c:v>40.143790849673202</c:v>
                </c:pt>
                <c:pt idx="39">
                  <c:v>41.764705882352935</c:v>
                </c:pt>
                <c:pt idx="40">
                  <c:v>40.666666666666657</c:v>
                </c:pt>
                <c:pt idx="41">
                  <c:v>38.39215686274509</c:v>
                </c:pt>
                <c:pt idx="42">
                  <c:v>41.045751633986924</c:v>
                </c:pt>
                <c:pt idx="43">
                  <c:v>43.464052287581694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029-204C-89A6-2DDAC3219E73}"/>
            </c:ext>
          </c:extLst>
        </c:ser>
        <c:ser>
          <c:idx val="4"/>
          <c:order val="4"/>
          <c:tx>
            <c:strRef>
              <c:f>'Closing Prices - Quarterly'!$V$2</c:f>
              <c:strCache>
                <c:ptCount val="1"/>
                <c:pt idx="0">
                  <c:v>Vukile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'Closing Prices - Quarterly'!$V$3:$V$46</c:f>
              <c:numCache>
                <c:formatCode>0.00</c:formatCode>
                <c:ptCount val="44"/>
                <c:pt idx="0">
                  <c:v>100</c:v>
                </c:pt>
                <c:pt idx="1">
                  <c:v>98.994082840236686</c:v>
                </c:pt>
                <c:pt idx="2">
                  <c:v>100.76923076923077</c:v>
                </c:pt>
                <c:pt idx="3">
                  <c:v>98.461538461538467</c:v>
                </c:pt>
                <c:pt idx="4">
                  <c:v>106.50887573964496</c:v>
                </c:pt>
                <c:pt idx="5">
                  <c:v>113.90532544378698</c:v>
                </c:pt>
                <c:pt idx="6">
                  <c:v>106.21301775147928</c:v>
                </c:pt>
                <c:pt idx="7">
                  <c:v>108.99408284023669</c:v>
                </c:pt>
                <c:pt idx="8">
                  <c:v>100</c:v>
                </c:pt>
                <c:pt idx="9">
                  <c:v>100.59171597633136</c:v>
                </c:pt>
                <c:pt idx="10">
                  <c:v>100.65088757396448</c:v>
                </c:pt>
                <c:pt idx="11">
                  <c:v>110.65088757396448</c:v>
                </c:pt>
                <c:pt idx="12">
                  <c:v>110.5325443786982</c:v>
                </c:pt>
                <c:pt idx="13">
                  <c:v>113.90532544378695</c:v>
                </c:pt>
                <c:pt idx="14">
                  <c:v>108.28402366863902</c:v>
                </c:pt>
                <c:pt idx="15">
                  <c:v>116.98224852071002</c:v>
                </c:pt>
                <c:pt idx="16">
                  <c:v>122.78106508875736</c:v>
                </c:pt>
                <c:pt idx="17">
                  <c:v>129.46745562130175</c:v>
                </c:pt>
                <c:pt idx="18">
                  <c:v>115.14792899408282</c:v>
                </c:pt>
                <c:pt idx="19">
                  <c:v>119.34911242603549</c:v>
                </c:pt>
                <c:pt idx="20">
                  <c:v>118.0473372781065</c:v>
                </c:pt>
                <c:pt idx="21">
                  <c:v>118.34319526627218</c:v>
                </c:pt>
                <c:pt idx="22">
                  <c:v>113.55029585798816</c:v>
                </c:pt>
                <c:pt idx="23">
                  <c:v>112.42603550295857</c:v>
                </c:pt>
                <c:pt idx="24">
                  <c:v>114.79289940828401</c:v>
                </c:pt>
                <c:pt idx="25">
                  <c:v>41.893491124260358</c:v>
                </c:pt>
                <c:pt idx="26">
                  <c:v>45.502958579881664</c:v>
                </c:pt>
                <c:pt idx="27">
                  <c:v>28.87573964497042</c:v>
                </c:pt>
                <c:pt idx="28">
                  <c:v>47.337278106508883</c:v>
                </c:pt>
                <c:pt idx="29">
                  <c:v>51.18343195266273</c:v>
                </c:pt>
                <c:pt idx="30">
                  <c:v>68.10650887573965</c:v>
                </c:pt>
                <c:pt idx="31">
                  <c:v>72.544378698224861</c:v>
                </c:pt>
                <c:pt idx="32">
                  <c:v>73.195266272189357</c:v>
                </c:pt>
                <c:pt idx="33">
                  <c:v>83.195266272189357</c:v>
                </c:pt>
                <c:pt idx="34">
                  <c:v>75.147928994082847</c:v>
                </c:pt>
                <c:pt idx="35">
                  <c:v>73.313609467455635</c:v>
                </c:pt>
                <c:pt idx="36">
                  <c:v>78.52071005917162</c:v>
                </c:pt>
                <c:pt idx="37">
                  <c:v>73.609467455621328</c:v>
                </c:pt>
                <c:pt idx="38">
                  <c:v>74.201183431952686</c:v>
                </c:pt>
                <c:pt idx="39">
                  <c:v>77.514792899408306</c:v>
                </c:pt>
                <c:pt idx="40">
                  <c:v>83.550295857988189</c:v>
                </c:pt>
                <c:pt idx="41">
                  <c:v>89.822485207100627</c:v>
                </c:pt>
                <c:pt idx="42">
                  <c:v>90.532544378698262</c:v>
                </c:pt>
                <c:pt idx="43">
                  <c:v>98.402366863905357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029-204C-89A6-2DDAC3219E73}"/>
            </c:ext>
          </c:extLst>
        </c:ser>
        <c:ser>
          <c:idx val="5"/>
          <c:order val="5"/>
          <c:tx>
            <c:strRef>
              <c:f>'Closing Prices - Quarterly'!$W$2</c:f>
              <c:strCache>
                <c:ptCount val="1"/>
                <c:pt idx="0">
                  <c:v>Price Index 1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'Closing Prices - Quarterly'!$W$3:$W$46</c:f>
              <c:numCache>
                <c:formatCode>0.00</c:formatCode>
                <c:ptCount val="44"/>
                <c:pt idx="0">
                  <c:v>100</c:v>
                </c:pt>
                <c:pt idx="1">
                  <c:v>100.08531210009954</c:v>
                </c:pt>
                <c:pt idx="2">
                  <c:v>103.25607848713211</c:v>
                </c:pt>
                <c:pt idx="3">
                  <c:v>109.4412057443481</c:v>
                </c:pt>
                <c:pt idx="4">
                  <c:v>122.27356746765253</c:v>
                </c:pt>
                <c:pt idx="5">
                  <c:v>141.22707237309828</c:v>
                </c:pt>
                <c:pt idx="6">
                  <c:v>138.28380491966448</c:v>
                </c:pt>
                <c:pt idx="7">
                  <c:v>137.33826247689467</c:v>
                </c:pt>
                <c:pt idx="8">
                  <c:v>119.23787857244423</c:v>
                </c:pt>
                <c:pt idx="9">
                  <c:v>131.34508744490265</c:v>
                </c:pt>
                <c:pt idx="10">
                  <c:v>140.43793544717764</c:v>
                </c:pt>
                <c:pt idx="11">
                  <c:v>133.96132518128826</c:v>
                </c:pt>
                <c:pt idx="12">
                  <c:v>132.12000568747339</c:v>
                </c:pt>
                <c:pt idx="13">
                  <c:v>136.22920517560078</c:v>
                </c:pt>
                <c:pt idx="14">
                  <c:v>129.46111190103801</c:v>
                </c:pt>
                <c:pt idx="15">
                  <c:v>123.48215555239589</c:v>
                </c:pt>
                <c:pt idx="16">
                  <c:v>135.61780179155414</c:v>
                </c:pt>
                <c:pt idx="17">
                  <c:v>130.74079340253098</c:v>
                </c:pt>
                <c:pt idx="18">
                  <c:v>121.31380634153282</c:v>
                </c:pt>
                <c:pt idx="19">
                  <c:v>110.54315370396706</c:v>
                </c:pt>
                <c:pt idx="20">
                  <c:v>101.52139911844166</c:v>
                </c:pt>
                <c:pt idx="21">
                  <c:v>93.843310109483895</c:v>
                </c:pt>
                <c:pt idx="22">
                  <c:v>92.137068107493278</c:v>
                </c:pt>
                <c:pt idx="23">
                  <c:v>83.876013081188702</c:v>
                </c:pt>
                <c:pt idx="24">
                  <c:v>79.382909142613414</c:v>
                </c:pt>
                <c:pt idx="25">
                  <c:v>31.288212711502926</c:v>
                </c:pt>
                <c:pt idx="26">
                  <c:v>35.020617090857399</c:v>
                </c:pt>
                <c:pt idx="27">
                  <c:v>26.333001564055177</c:v>
                </c:pt>
                <c:pt idx="28">
                  <c:v>39.591923787857262</c:v>
                </c:pt>
                <c:pt idx="29">
                  <c:v>40.473482155552411</c:v>
                </c:pt>
                <c:pt idx="30">
                  <c:v>42.954642400113777</c:v>
                </c:pt>
                <c:pt idx="31">
                  <c:v>47.469074363713951</c:v>
                </c:pt>
                <c:pt idx="32">
                  <c:v>52.694440494810216</c:v>
                </c:pt>
                <c:pt idx="33">
                  <c:v>51.379212284942447</c:v>
                </c:pt>
                <c:pt idx="34">
                  <c:v>46.23915825394571</c:v>
                </c:pt>
                <c:pt idx="35">
                  <c:v>46.815014929617547</c:v>
                </c:pt>
                <c:pt idx="36">
                  <c:v>49.736954358026473</c:v>
                </c:pt>
                <c:pt idx="37">
                  <c:v>46.125408787146334</c:v>
                </c:pt>
                <c:pt idx="38">
                  <c:v>45.677520261623798</c:v>
                </c:pt>
                <c:pt idx="39">
                  <c:v>46.111190103796417</c:v>
                </c:pt>
                <c:pt idx="40">
                  <c:v>47.50462107208876</c:v>
                </c:pt>
                <c:pt idx="41">
                  <c:v>47.604151855538213</c:v>
                </c:pt>
                <c:pt idx="42">
                  <c:v>49.992890658325081</c:v>
                </c:pt>
                <c:pt idx="43">
                  <c:v>52.751315228209904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029-204C-89A6-2DDAC3219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12734320"/>
        <c:axId val="712782768"/>
      </c:lineChart>
      <c:catAx>
        <c:axId val="71273432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2782768"/>
        <c:crosses val="autoZero"/>
        <c:auto val="1"/>
        <c:lblAlgn val="ctr"/>
        <c:lblOffset val="100"/>
        <c:noMultiLvlLbl val="0"/>
      </c:catAx>
      <c:valAx>
        <c:axId val="712782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2734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Rebased Price Indexes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'Closing Prices - Monthly'!$R$2</c:f>
              <c:strCache>
                <c:ptCount val="1"/>
                <c:pt idx="0">
                  <c:v>Accelerate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'Closing Prices - Monthly'!$A$3:$A$131</c:f>
              <c:numCache>
                <c:formatCode>m/d/yy</c:formatCode>
                <c:ptCount val="129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</c:numCache>
            </c:numRef>
          </c:cat>
          <c:val>
            <c:numRef>
              <c:f>'Closing Prices - Monthly'!$R$3:$R$131</c:f>
              <c:numCache>
                <c:formatCode>0.00</c:formatCode>
                <c:ptCount val="129"/>
                <c:pt idx="0">
                  <c:v>100</c:v>
                </c:pt>
                <c:pt idx="1">
                  <c:v>98.455598455598462</c:v>
                </c:pt>
                <c:pt idx="2">
                  <c:v>90.733590733590731</c:v>
                </c:pt>
                <c:pt idx="3">
                  <c:v>94.594594594594597</c:v>
                </c:pt>
                <c:pt idx="4">
                  <c:v>92.857142857142861</c:v>
                </c:pt>
                <c:pt idx="5">
                  <c:v>97.490347490347489</c:v>
                </c:pt>
                <c:pt idx="6">
                  <c:v>112.74131274131273</c:v>
                </c:pt>
                <c:pt idx="7">
                  <c:v>104.24710424710423</c:v>
                </c:pt>
                <c:pt idx="8">
                  <c:v>112.54826254826254</c:v>
                </c:pt>
                <c:pt idx="9">
                  <c:v>113.7065637065637</c:v>
                </c:pt>
                <c:pt idx="10">
                  <c:v>119.69111969111968</c:v>
                </c:pt>
                <c:pt idx="11">
                  <c:v>119.3050193050193</c:v>
                </c:pt>
                <c:pt idx="12">
                  <c:v>135.13513513513513</c:v>
                </c:pt>
                <c:pt idx="13">
                  <c:v>133.20463320463321</c:v>
                </c:pt>
                <c:pt idx="14">
                  <c:v>125.48262548262548</c:v>
                </c:pt>
                <c:pt idx="15">
                  <c:v>130.11583011583011</c:v>
                </c:pt>
                <c:pt idx="16">
                  <c:v>128.37837837837839</c:v>
                </c:pt>
                <c:pt idx="17">
                  <c:v>133.20463320463321</c:v>
                </c:pt>
                <c:pt idx="18">
                  <c:v>133.20463320463321</c:v>
                </c:pt>
                <c:pt idx="19">
                  <c:v>133.20463320463321</c:v>
                </c:pt>
                <c:pt idx="20">
                  <c:v>127.41312741312743</c:v>
                </c:pt>
                <c:pt idx="21">
                  <c:v>124.51737451737453</c:v>
                </c:pt>
                <c:pt idx="22">
                  <c:v>128.37837837837841</c:v>
                </c:pt>
                <c:pt idx="23">
                  <c:v>125.48262548262551</c:v>
                </c:pt>
                <c:pt idx="24">
                  <c:v>115.83011583011586</c:v>
                </c:pt>
                <c:pt idx="25">
                  <c:v>110.03861003861006</c:v>
                </c:pt>
                <c:pt idx="26">
                  <c:v>112.93436293436297</c:v>
                </c:pt>
                <c:pt idx="27">
                  <c:v>116.02316602316604</c:v>
                </c:pt>
                <c:pt idx="28">
                  <c:v>121.62162162162164</c:v>
                </c:pt>
                <c:pt idx="29">
                  <c:v>115.83011583011584</c:v>
                </c:pt>
                <c:pt idx="30">
                  <c:v>118.72586872586874</c:v>
                </c:pt>
                <c:pt idx="31">
                  <c:v>117.76061776061776</c:v>
                </c:pt>
                <c:pt idx="32">
                  <c:v>115.83011583011583</c:v>
                </c:pt>
                <c:pt idx="33">
                  <c:v>122.58687258687259</c:v>
                </c:pt>
                <c:pt idx="34">
                  <c:v>129.34362934362935</c:v>
                </c:pt>
                <c:pt idx="35">
                  <c:v>124.32432432432434</c:v>
                </c:pt>
                <c:pt idx="36">
                  <c:v>136.48648648648651</c:v>
                </c:pt>
                <c:pt idx="37">
                  <c:v>127.41312741312744</c:v>
                </c:pt>
                <c:pt idx="38">
                  <c:v>129.34362934362937</c:v>
                </c:pt>
                <c:pt idx="39">
                  <c:v>129.92277992277994</c:v>
                </c:pt>
                <c:pt idx="40">
                  <c:v>129.34362934362937</c:v>
                </c:pt>
                <c:pt idx="41">
                  <c:v>127.41312741312744</c:v>
                </c:pt>
                <c:pt idx="42">
                  <c:v>108.10810810810814</c:v>
                </c:pt>
                <c:pt idx="43">
                  <c:v>109.0733590733591</c:v>
                </c:pt>
                <c:pt idx="44">
                  <c:v>104.24710424710428</c:v>
                </c:pt>
                <c:pt idx="45">
                  <c:v>104.24710424710428</c:v>
                </c:pt>
                <c:pt idx="46">
                  <c:v>108.10810810810813</c:v>
                </c:pt>
                <c:pt idx="47">
                  <c:v>99.420849420849436</c:v>
                </c:pt>
                <c:pt idx="48">
                  <c:v>99.420849420849436</c:v>
                </c:pt>
                <c:pt idx="49">
                  <c:v>105.98455598455601</c:v>
                </c:pt>
                <c:pt idx="50">
                  <c:v>110.03861003861007</c:v>
                </c:pt>
                <c:pt idx="51">
                  <c:v>109.0733590733591</c:v>
                </c:pt>
                <c:pt idx="52">
                  <c:v>115.83011583011587</c:v>
                </c:pt>
                <c:pt idx="53">
                  <c:v>109.84555984555989</c:v>
                </c:pt>
                <c:pt idx="54">
                  <c:v>98.455598455598491</c:v>
                </c:pt>
                <c:pt idx="55">
                  <c:v>101.35135135135138</c:v>
                </c:pt>
                <c:pt idx="56">
                  <c:v>92.85714285714289</c:v>
                </c:pt>
                <c:pt idx="57">
                  <c:v>82.818532818532844</c:v>
                </c:pt>
                <c:pt idx="58">
                  <c:v>80.694980694980714</c:v>
                </c:pt>
                <c:pt idx="59">
                  <c:v>75.289575289575311</c:v>
                </c:pt>
                <c:pt idx="60">
                  <c:v>63.70656370656372</c:v>
                </c:pt>
                <c:pt idx="61">
                  <c:v>75.868725868725889</c:v>
                </c:pt>
                <c:pt idx="62">
                  <c:v>63.899613899613918</c:v>
                </c:pt>
                <c:pt idx="63">
                  <c:v>53.088803088803104</c:v>
                </c:pt>
                <c:pt idx="64">
                  <c:v>58.301158301158317</c:v>
                </c:pt>
                <c:pt idx="65">
                  <c:v>61.776061776061795</c:v>
                </c:pt>
                <c:pt idx="66">
                  <c:v>60.617760617760631</c:v>
                </c:pt>
                <c:pt idx="67">
                  <c:v>56.949806949806963</c:v>
                </c:pt>
                <c:pt idx="68">
                  <c:v>56.949806949806963</c:v>
                </c:pt>
                <c:pt idx="69">
                  <c:v>33.590733590733599</c:v>
                </c:pt>
                <c:pt idx="70">
                  <c:v>38.223938223938234</c:v>
                </c:pt>
                <c:pt idx="71">
                  <c:v>31.853281853281864</c:v>
                </c:pt>
                <c:pt idx="72">
                  <c:v>33.783783783783797</c:v>
                </c:pt>
                <c:pt idx="73">
                  <c:v>29.72972972972974</c:v>
                </c:pt>
                <c:pt idx="74">
                  <c:v>22.972972972972979</c:v>
                </c:pt>
                <c:pt idx="75">
                  <c:v>7.3359073359073372</c:v>
                </c:pt>
                <c:pt idx="76">
                  <c:v>12.548262548262551</c:v>
                </c:pt>
                <c:pt idx="77">
                  <c:v>14.285714285714288</c:v>
                </c:pt>
                <c:pt idx="78">
                  <c:v>15.637065637065639</c:v>
                </c:pt>
                <c:pt idx="79">
                  <c:v>15.057915057915059</c:v>
                </c:pt>
                <c:pt idx="80">
                  <c:v>14.285714285714286</c:v>
                </c:pt>
                <c:pt idx="81">
                  <c:v>10.03861003861004</c:v>
                </c:pt>
                <c:pt idx="82">
                  <c:v>10.61776061776062</c:v>
                </c:pt>
                <c:pt idx="83">
                  <c:v>14.864864864864867</c:v>
                </c:pt>
                <c:pt idx="84">
                  <c:v>12.162162162162165</c:v>
                </c:pt>
                <c:pt idx="85">
                  <c:v>13.513513513513518</c:v>
                </c:pt>
                <c:pt idx="86">
                  <c:v>14.86486486486487</c:v>
                </c:pt>
                <c:pt idx="87">
                  <c:v>13.127413127413131</c:v>
                </c:pt>
                <c:pt idx="88">
                  <c:v>15.057915057915061</c:v>
                </c:pt>
                <c:pt idx="89">
                  <c:v>14.285714285714288</c:v>
                </c:pt>
                <c:pt idx="90">
                  <c:v>12.548262548262551</c:v>
                </c:pt>
                <c:pt idx="91">
                  <c:v>13.320463320463324</c:v>
                </c:pt>
                <c:pt idx="92">
                  <c:v>20.270270270270277</c:v>
                </c:pt>
                <c:pt idx="93">
                  <c:v>19.111969111969117</c:v>
                </c:pt>
                <c:pt idx="94">
                  <c:v>23.745173745173751</c:v>
                </c:pt>
                <c:pt idx="95">
                  <c:v>21.23552123552124</c:v>
                </c:pt>
                <c:pt idx="96">
                  <c:v>22.007722007722013</c:v>
                </c:pt>
                <c:pt idx="97">
                  <c:v>21.428571428571434</c:v>
                </c:pt>
                <c:pt idx="98">
                  <c:v>20.270270270270274</c:v>
                </c:pt>
                <c:pt idx="99">
                  <c:v>20.270270270270274</c:v>
                </c:pt>
                <c:pt idx="100">
                  <c:v>20.270270270270274</c:v>
                </c:pt>
                <c:pt idx="101">
                  <c:v>20.463320463320468</c:v>
                </c:pt>
                <c:pt idx="102">
                  <c:v>24.131274131274139</c:v>
                </c:pt>
                <c:pt idx="103">
                  <c:v>19.498069498069505</c:v>
                </c:pt>
                <c:pt idx="104">
                  <c:v>20.077220077220083</c:v>
                </c:pt>
                <c:pt idx="105">
                  <c:v>19.305019305019311</c:v>
                </c:pt>
                <c:pt idx="106">
                  <c:v>19.111969111969117</c:v>
                </c:pt>
                <c:pt idx="107">
                  <c:v>19.305019305019311</c:v>
                </c:pt>
                <c:pt idx="108">
                  <c:v>19.498069498069505</c:v>
                </c:pt>
                <c:pt idx="109">
                  <c:v>19.111969111969117</c:v>
                </c:pt>
                <c:pt idx="110">
                  <c:v>14.092664092664096</c:v>
                </c:pt>
                <c:pt idx="111">
                  <c:v>18.339768339768344</c:v>
                </c:pt>
                <c:pt idx="112">
                  <c:v>18.339768339768344</c:v>
                </c:pt>
                <c:pt idx="113">
                  <c:v>17.567567567567572</c:v>
                </c:pt>
                <c:pt idx="114">
                  <c:v>16.988416988416994</c:v>
                </c:pt>
                <c:pt idx="115">
                  <c:v>16.602316602316609</c:v>
                </c:pt>
                <c:pt idx="116">
                  <c:v>16.216216216216221</c:v>
                </c:pt>
                <c:pt idx="117">
                  <c:v>14.671814671814676</c:v>
                </c:pt>
                <c:pt idx="118">
                  <c:v>14.478764478764482</c:v>
                </c:pt>
                <c:pt idx="119">
                  <c:v>13.513513513513518</c:v>
                </c:pt>
                <c:pt idx="120">
                  <c:v>13.320463320463325</c:v>
                </c:pt>
                <c:pt idx="121">
                  <c:v>10.038610038610042</c:v>
                </c:pt>
                <c:pt idx="122">
                  <c:v>10.810810810810814</c:v>
                </c:pt>
                <c:pt idx="123">
                  <c:v>9.2664092664092692</c:v>
                </c:pt>
                <c:pt idx="124">
                  <c:v>10.810810810810814</c:v>
                </c:pt>
                <c:pt idx="125">
                  <c:v>9.6525096525096554</c:v>
                </c:pt>
                <c:pt idx="126">
                  <c:v>11.389961389961393</c:v>
                </c:pt>
                <c:pt idx="127">
                  <c:v>10.03861003861004</c:v>
                </c:pt>
                <c:pt idx="128">
                  <c:v>10.231660231660232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B1-1143-B2D6-815A01604EC0}"/>
            </c:ext>
          </c:extLst>
        </c:ser>
        <c:ser>
          <c:idx val="1"/>
          <c:order val="1"/>
          <c:tx>
            <c:strRef>
              <c:f>'Closing Prices - Monthly'!$S$2</c:f>
              <c:strCache>
                <c:ptCount val="1"/>
                <c:pt idx="0">
                  <c:v>Attacq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'Closing Prices - Monthly'!$A$3:$A$131</c:f>
              <c:numCache>
                <c:formatCode>m/d/yy</c:formatCode>
                <c:ptCount val="129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</c:numCache>
            </c:numRef>
          </c:cat>
          <c:val>
            <c:numRef>
              <c:f>'Closing Prices - Monthly'!$S$3:$S$131</c:f>
              <c:numCache>
                <c:formatCode>0.00</c:formatCode>
                <c:ptCount val="129"/>
                <c:pt idx="0">
                  <c:v>100</c:v>
                </c:pt>
                <c:pt idx="1">
                  <c:v>102.24719101123596</c:v>
                </c:pt>
                <c:pt idx="2">
                  <c:v>99.719101123595507</c:v>
                </c:pt>
                <c:pt idx="3">
                  <c:v>101.12359550561797</c:v>
                </c:pt>
                <c:pt idx="4">
                  <c:v>101.12359550561797</c:v>
                </c:pt>
                <c:pt idx="5">
                  <c:v>101.68539325842696</c:v>
                </c:pt>
                <c:pt idx="6">
                  <c:v>99.550561797752792</c:v>
                </c:pt>
                <c:pt idx="7">
                  <c:v>103.37078651685393</c:v>
                </c:pt>
                <c:pt idx="8">
                  <c:v>103.87640449438202</c:v>
                </c:pt>
                <c:pt idx="9">
                  <c:v>112.35955056179773</c:v>
                </c:pt>
                <c:pt idx="10">
                  <c:v>120.73033707865166</c:v>
                </c:pt>
                <c:pt idx="11">
                  <c:v>127.24719101123594</c:v>
                </c:pt>
                <c:pt idx="12">
                  <c:v>123.59550561797751</c:v>
                </c:pt>
                <c:pt idx="13">
                  <c:v>127.97752808988761</c:v>
                </c:pt>
                <c:pt idx="14">
                  <c:v>129.49438202247188</c:v>
                </c:pt>
                <c:pt idx="15">
                  <c:v>146.01123595505615</c:v>
                </c:pt>
                <c:pt idx="16">
                  <c:v>139.99999999999997</c:v>
                </c:pt>
                <c:pt idx="17">
                  <c:v>132.02247191011233</c:v>
                </c:pt>
                <c:pt idx="18">
                  <c:v>124.71910112359548</c:v>
                </c:pt>
                <c:pt idx="19">
                  <c:v>123.59550561797749</c:v>
                </c:pt>
                <c:pt idx="20">
                  <c:v>125.28089887640446</c:v>
                </c:pt>
                <c:pt idx="21">
                  <c:v>123.314606741573</c:v>
                </c:pt>
                <c:pt idx="22">
                  <c:v>122.75280898876402</c:v>
                </c:pt>
                <c:pt idx="23">
                  <c:v>113.9325842696629</c:v>
                </c:pt>
                <c:pt idx="24">
                  <c:v>102.47191011235954</c:v>
                </c:pt>
                <c:pt idx="25">
                  <c:v>94.662921348314597</c:v>
                </c:pt>
                <c:pt idx="26">
                  <c:v>95.505617977528075</c:v>
                </c:pt>
                <c:pt idx="27">
                  <c:v>109.55056179775279</c:v>
                </c:pt>
                <c:pt idx="28">
                  <c:v>117.02247191011233</c:v>
                </c:pt>
                <c:pt idx="29">
                  <c:v>110.89887640449436</c:v>
                </c:pt>
                <c:pt idx="30">
                  <c:v>105.67415730337076</c:v>
                </c:pt>
                <c:pt idx="31">
                  <c:v>109.60674157303367</c:v>
                </c:pt>
                <c:pt idx="32">
                  <c:v>101.12359550561794</c:v>
                </c:pt>
                <c:pt idx="33">
                  <c:v>96.853932584269629</c:v>
                </c:pt>
                <c:pt idx="34">
                  <c:v>96.067415730337046</c:v>
                </c:pt>
                <c:pt idx="35">
                  <c:v>92.640449438202211</c:v>
                </c:pt>
                <c:pt idx="36">
                  <c:v>94.887640449438152</c:v>
                </c:pt>
                <c:pt idx="37">
                  <c:v>101.12359550561793</c:v>
                </c:pt>
                <c:pt idx="38">
                  <c:v>101.57303370786512</c:v>
                </c:pt>
                <c:pt idx="39">
                  <c:v>95.730337078651644</c:v>
                </c:pt>
                <c:pt idx="40">
                  <c:v>95.505617977528047</c:v>
                </c:pt>
                <c:pt idx="41">
                  <c:v>94.101123595505584</c:v>
                </c:pt>
                <c:pt idx="42">
                  <c:v>95.337078651685374</c:v>
                </c:pt>
                <c:pt idx="43">
                  <c:v>100.44943820224718</c:v>
                </c:pt>
                <c:pt idx="44">
                  <c:v>101.68539325842696</c:v>
                </c:pt>
                <c:pt idx="45">
                  <c:v>103.93258426966291</c:v>
                </c:pt>
                <c:pt idx="46">
                  <c:v>104.77528089887639</c:v>
                </c:pt>
                <c:pt idx="47">
                  <c:v>102.07865168539325</c:v>
                </c:pt>
                <c:pt idx="48">
                  <c:v>111.79775280898875</c:v>
                </c:pt>
                <c:pt idx="49">
                  <c:v>108.98876404494381</c:v>
                </c:pt>
                <c:pt idx="50">
                  <c:v>106.12359550561796</c:v>
                </c:pt>
                <c:pt idx="51">
                  <c:v>110.89887640449435</c:v>
                </c:pt>
                <c:pt idx="52">
                  <c:v>108.1460674157303</c:v>
                </c:pt>
                <c:pt idx="53">
                  <c:v>103.0898876404494</c:v>
                </c:pt>
                <c:pt idx="54">
                  <c:v>95.786516853932554</c:v>
                </c:pt>
                <c:pt idx="55">
                  <c:v>94.382022471910091</c:v>
                </c:pt>
                <c:pt idx="56">
                  <c:v>90.674157303370762</c:v>
                </c:pt>
                <c:pt idx="57">
                  <c:v>87.07865168539324</c:v>
                </c:pt>
                <c:pt idx="58">
                  <c:v>82.134831460674135</c:v>
                </c:pt>
                <c:pt idx="59">
                  <c:v>82.865168539325822</c:v>
                </c:pt>
                <c:pt idx="60">
                  <c:v>82.865168539325822</c:v>
                </c:pt>
                <c:pt idx="61">
                  <c:v>89.382022471910091</c:v>
                </c:pt>
                <c:pt idx="62">
                  <c:v>88.370786516853912</c:v>
                </c:pt>
                <c:pt idx="63">
                  <c:v>80.617977528089867</c:v>
                </c:pt>
                <c:pt idx="64">
                  <c:v>78.651685393258404</c:v>
                </c:pt>
                <c:pt idx="65">
                  <c:v>72.977528089887613</c:v>
                </c:pt>
                <c:pt idx="66">
                  <c:v>73.7078651685393</c:v>
                </c:pt>
                <c:pt idx="67">
                  <c:v>72.471910112359524</c:v>
                </c:pt>
                <c:pt idx="68">
                  <c:v>61.79775280898874</c:v>
                </c:pt>
                <c:pt idx="69">
                  <c:v>69.101123595505584</c:v>
                </c:pt>
                <c:pt idx="70">
                  <c:v>73.65168539325839</c:v>
                </c:pt>
                <c:pt idx="71">
                  <c:v>72.191011235955017</c:v>
                </c:pt>
                <c:pt idx="72">
                  <c:v>69.382022471910076</c:v>
                </c:pt>
                <c:pt idx="73">
                  <c:v>64.775280898876375</c:v>
                </c:pt>
                <c:pt idx="74">
                  <c:v>51.966292134831441</c:v>
                </c:pt>
                <c:pt idx="75">
                  <c:v>26.292134831460661</c:v>
                </c:pt>
                <c:pt idx="76">
                  <c:v>30.393258426966273</c:v>
                </c:pt>
                <c:pt idx="77">
                  <c:v>26.966292134831445</c:v>
                </c:pt>
                <c:pt idx="78">
                  <c:v>28.202247191011221</c:v>
                </c:pt>
                <c:pt idx="79">
                  <c:v>23.370786516853922</c:v>
                </c:pt>
                <c:pt idx="80">
                  <c:v>22.191011235955045</c:v>
                </c:pt>
                <c:pt idx="81">
                  <c:v>16.853932584269657</c:v>
                </c:pt>
                <c:pt idx="82">
                  <c:v>17.415730337078646</c:v>
                </c:pt>
                <c:pt idx="83">
                  <c:v>21.067415730337071</c:v>
                </c:pt>
                <c:pt idx="84">
                  <c:v>27.921348314606732</c:v>
                </c:pt>
                <c:pt idx="85">
                  <c:v>27.022471910112351</c:v>
                </c:pt>
                <c:pt idx="86">
                  <c:v>28.651685393258418</c:v>
                </c:pt>
                <c:pt idx="87">
                  <c:v>34.831460674157292</c:v>
                </c:pt>
                <c:pt idx="88">
                  <c:v>41.011235955056165</c:v>
                </c:pt>
                <c:pt idx="89">
                  <c:v>39.044943820224709</c:v>
                </c:pt>
                <c:pt idx="90">
                  <c:v>38.53932584269662</c:v>
                </c:pt>
                <c:pt idx="91">
                  <c:v>37.359550561797739</c:v>
                </c:pt>
                <c:pt idx="92">
                  <c:v>41.34831460674156</c:v>
                </c:pt>
                <c:pt idx="93">
                  <c:v>39.719101123595493</c:v>
                </c:pt>
                <c:pt idx="94">
                  <c:v>36.797752808988754</c:v>
                </c:pt>
                <c:pt idx="95">
                  <c:v>38.764044943820217</c:v>
                </c:pt>
                <c:pt idx="96">
                  <c:v>44.887640449438187</c:v>
                </c:pt>
                <c:pt idx="97">
                  <c:v>42.977528089887628</c:v>
                </c:pt>
                <c:pt idx="98">
                  <c:v>42.921348314606732</c:v>
                </c:pt>
                <c:pt idx="99">
                  <c:v>41.797752808988754</c:v>
                </c:pt>
                <c:pt idx="100">
                  <c:v>38.314606741573023</c:v>
                </c:pt>
                <c:pt idx="101">
                  <c:v>38.202247191011224</c:v>
                </c:pt>
                <c:pt idx="102">
                  <c:v>31.179775280898866</c:v>
                </c:pt>
                <c:pt idx="103">
                  <c:v>35.337078651685381</c:v>
                </c:pt>
                <c:pt idx="104">
                  <c:v>33.146067415730322</c:v>
                </c:pt>
                <c:pt idx="105">
                  <c:v>35.393258426966277</c:v>
                </c:pt>
                <c:pt idx="106">
                  <c:v>38.258426966292113</c:v>
                </c:pt>
                <c:pt idx="107">
                  <c:v>42.921348314606718</c:v>
                </c:pt>
                <c:pt idx="108">
                  <c:v>42.134831460674128</c:v>
                </c:pt>
                <c:pt idx="109">
                  <c:v>41.011235955056151</c:v>
                </c:pt>
                <c:pt idx="110">
                  <c:v>48.707865168539293</c:v>
                </c:pt>
                <c:pt idx="111">
                  <c:v>49.044943820224688</c:v>
                </c:pt>
                <c:pt idx="112">
                  <c:v>50.56179775280895</c:v>
                </c:pt>
                <c:pt idx="113">
                  <c:v>44.943820224719062</c:v>
                </c:pt>
                <c:pt idx="114">
                  <c:v>47.528089887640412</c:v>
                </c:pt>
                <c:pt idx="115">
                  <c:v>48.033707865168502</c:v>
                </c:pt>
                <c:pt idx="116">
                  <c:v>47.471910112359517</c:v>
                </c:pt>
                <c:pt idx="117">
                  <c:v>47.752808988764009</c:v>
                </c:pt>
                <c:pt idx="118">
                  <c:v>45.224719101123561</c:v>
                </c:pt>
                <c:pt idx="119">
                  <c:v>48.595505617977487</c:v>
                </c:pt>
                <c:pt idx="120">
                  <c:v>51.797752808988719</c:v>
                </c:pt>
                <c:pt idx="121">
                  <c:v>55.955056179775227</c:v>
                </c:pt>
                <c:pt idx="122">
                  <c:v>53.932584269662868</c:v>
                </c:pt>
                <c:pt idx="123">
                  <c:v>59.943820224719047</c:v>
                </c:pt>
                <c:pt idx="124">
                  <c:v>56.741573033707816</c:v>
                </c:pt>
                <c:pt idx="125">
                  <c:v>56.067415730337032</c:v>
                </c:pt>
                <c:pt idx="126">
                  <c:v>60.955056179775234</c:v>
                </c:pt>
                <c:pt idx="127">
                  <c:v>61.40449438202242</c:v>
                </c:pt>
                <c:pt idx="128">
                  <c:v>61.179775280898824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B1-1143-B2D6-815A01604EC0}"/>
            </c:ext>
          </c:extLst>
        </c:ser>
        <c:ser>
          <c:idx val="2"/>
          <c:order val="2"/>
          <c:tx>
            <c:strRef>
              <c:f>'Closing Prices - Monthly'!$T$2</c:f>
              <c:strCache>
                <c:ptCount val="1"/>
                <c:pt idx="0">
                  <c:v>Growthpoint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'Closing Prices - Monthly'!$A$3:$A$131</c:f>
              <c:numCache>
                <c:formatCode>m/d/yy</c:formatCode>
                <c:ptCount val="129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</c:numCache>
            </c:numRef>
          </c:cat>
          <c:val>
            <c:numRef>
              <c:f>'Closing Prices - Monthly'!$T$3:$T$131</c:f>
              <c:numCache>
                <c:formatCode>0.00</c:formatCode>
                <c:ptCount val="129"/>
                <c:pt idx="0">
                  <c:v>100</c:v>
                </c:pt>
                <c:pt idx="1">
                  <c:v>90.403624382207582</c:v>
                </c:pt>
                <c:pt idx="2">
                  <c:v>96.787479406919289</c:v>
                </c:pt>
                <c:pt idx="3">
                  <c:v>100.49423393739704</c:v>
                </c:pt>
                <c:pt idx="4">
                  <c:v>100.08237232289952</c:v>
                </c:pt>
                <c:pt idx="5">
                  <c:v>96.787479406919289</c:v>
                </c:pt>
                <c:pt idx="6">
                  <c:v>101.85337726523889</c:v>
                </c:pt>
                <c:pt idx="7">
                  <c:v>102.22405271828666</c:v>
                </c:pt>
                <c:pt idx="8">
                  <c:v>103.78912685337727</c:v>
                </c:pt>
                <c:pt idx="9">
                  <c:v>101.48270181219111</c:v>
                </c:pt>
                <c:pt idx="10">
                  <c:v>110.17298187808896</c:v>
                </c:pt>
                <c:pt idx="11">
                  <c:v>114.04448105436573</c:v>
                </c:pt>
                <c:pt idx="12">
                  <c:v>113.22075782537067</c:v>
                </c:pt>
                <c:pt idx="13">
                  <c:v>120.67545304777595</c:v>
                </c:pt>
                <c:pt idx="14">
                  <c:v>122.24052718286656</c:v>
                </c:pt>
                <c:pt idx="15">
                  <c:v>118.08072487644152</c:v>
                </c:pt>
                <c:pt idx="16">
                  <c:v>114.95057660626031</c:v>
                </c:pt>
                <c:pt idx="17">
                  <c:v>106.2191103789127</c:v>
                </c:pt>
                <c:pt idx="18">
                  <c:v>108.97858319604615</c:v>
                </c:pt>
                <c:pt idx="19">
                  <c:v>114.16803953871502</c:v>
                </c:pt>
                <c:pt idx="20">
                  <c:v>107.74299835255357</c:v>
                </c:pt>
                <c:pt idx="21">
                  <c:v>105.64250411861617</c:v>
                </c:pt>
                <c:pt idx="22">
                  <c:v>104.48929159802309</c:v>
                </c:pt>
                <c:pt idx="23">
                  <c:v>99.382207578253727</c:v>
                </c:pt>
                <c:pt idx="24">
                  <c:v>95.675453047775974</c:v>
                </c:pt>
                <c:pt idx="25">
                  <c:v>93.863261943986842</c:v>
                </c:pt>
                <c:pt idx="26">
                  <c:v>99.629324546952247</c:v>
                </c:pt>
                <c:pt idx="27">
                  <c:v>101.19439868204286</c:v>
                </c:pt>
                <c:pt idx="28">
                  <c:v>103.58319604612852</c:v>
                </c:pt>
                <c:pt idx="29">
                  <c:v>96.787479406919303</c:v>
                </c:pt>
                <c:pt idx="30">
                  <c:v>105.76606260296543</c:v>
                </c:pt>
                <c:pt idx="31">
                  <c:v>108.52553542009888</c:v>
                </c:pt>
                <c:pt idx="32">
                  <c:v>104.73640856672161</c:v>
                </c:pt>
                <c:pt idx="33">
                  <c:v>104.24217462932457</c:v>
                </c:pt>
                <c:pt idx="34">
                  <c:v>103.54200988467876</c:v>
                </c:pt>
                <c:pt idx="35">
                  <c:v>102.47116968698519</c:v>
                </c:pt>
                <c:pt idx="36">
                  <c:v>106.63097199341024</c:v>
                </c:pt>
                <c:pt idx="37">
                  <c:v>108.3196046128501</c:v>
                </c:pt>
                <c:pt idx="38">
                  <c:v>109.06095551894565</c:v>
                </c:pt>
                <c:pt idx="39">
                  <c:v>106.67215815485999</c:v>
                </c:pt>
                <c:pt idx="40">
                  <c:v>105.5189456342669</c:v>
                </c:pt>
                <c:pt idx="41">
                  <c:v>103.33607907743</c:v>
                </c:pt>
                <c:pt idx="42">
                  <c:v>100.82372322899508</c:v>
                </c:pt>
                <c:pt idx="43">
                  <c:v>102.05930807248767</c:v>
                </c:pt>
                <c:pt idx="44">
                  <c:v>103.58319604612853</c:v>
                </c:pt>
                <c:pt idx="45">
                  <c:v>100.08237232289954</c:v>
                </c:pt>
                <c:pt idx="46">
                  <c:v>100.94728171334435</c:v>
                </c:pt>
                <c:pt idx="47">
                  <c:v>102.96540362438223</c:v>
                </c:pt>
                <c:pt idx="48">
                  <c:v>113.92092257001651</c:v>
                </c:pt>
                <c:pt idx="49">
                  <c:v>114.33278418451404</c:v>
                </c:pt>
                <c:pt idx="50">
                  <c:v>121.49917627677105</c:v>
                </c:pt>
                <c:pt idx="51">
                  <c:v>117.00988467874799</c:v>
                </c:pt>
                <c:pt idx="52">
                  <c:v>119.85172981878095</c:v>
                </c:pt>
                <c:pt idx="53">
                  <c:v>112.02635914332791</c:v>
                </c:pt>
                <c:pt idx="54">
                  <c:v>109.92586490939051</c:v>
                </c:pt>
                <c:pt idx="55">
                  <c:v>107.70181219110385</c:v>
                </c:pt>
                <c:pt idx="56">
                  <c:v>104.77759472817139</c:v>
                </c:pt>
                <c:pt idx="57">
                  <c:v>95.675453047776003</c:v>
                </c:pt>
                <c:pt idx="58">
                  <c:v>93.286655683690341</c:v>
                </c:pt>
                <c:pt idx="59">
                  <c:v>97.281713344316373</c:v>
                </c:pt>
                <c:pt idx="60">
                  <c:v>95.963756177924282</c:v>
                </c:pt>
                <c:pt idx="61">
                  <c:v>106.96046128500831</c:v>
                </c:pt>
                <c:pt idx="62">
                  <c:v>100.5766062602966</c:v>
                </c:pt>
                <c:pt idx="63">
                  <c:v>100.5766062602966</c:v>
                </c:pt>
                <c:pt idx="64">
                  <c:v>102.47116968698523</c:v>
                </c:pt>
                <c:pt idx="65">
                  <c:v>99.629324546952276</c:v>
                </c:pt>
                <c:pt idx="66">
                  <c:v>100.00000000000006</c:v>
                </c:pt>
                <c:pt idx="67">
                  <c:v>98.270181219110427</c:v>
                </c:pt>
                <c:pt idx="68">
                  <c:v>94.728171334431678</c:v>
                </c:pt>
                <c:pt idx="69">
                  <c:v>95.140032948929203</c:v>
                </c:pt>
                <c:pt idx="70">
                  <c:v>91.06260296540367</c:v>
                </c:pt>
                <c:pt idx="71">
                  <c:v>93.945634266886387</c:v>
                </c:pt>
                <c:pt idx="72">
                  <c:v>91.062602965403684</c:v>
                </c:pt>
                <c:pt idx="73">
                  <c:v>86.86161449752889</c:v>
                </c:pt>
                <c:pt idx="74">
                  <c:v>72.487644151565121</c:v>
                </c:pt>
                <c:pt idx="75">
                  <c:v>53.006589785831991</c:v>
                </c:pt>
                <c:pt idx="76">
                  <c:v>57.372322899505797</c:v>
                </c:pt>
                <c:pt idx="77">
                  <c:v>51.400329489291622</c:v>
                </c:pt>
                <c:pt idx="78">
                  <c:v>54.983525535420128</c:v>
                </c:pt>
                <c:pt idx="79">
                  <c:v>54.736408566721614</c:v>
                </c:pt>
                <c:pt idx="80">
                  <c:v>50.2883031301483</c:v>
                </c:pt>
                <c:pt idx="81">
                  <c:v>50.453047775947311</c:v>
                </c:pt>
                <c:pt idx="82">
                  <c:v>43.698517298187831</c:v>
                </c:pt>
                <c:pt idx="83">
                  <c:v>48.887973640856693</c:v>
                </c:pt>
                <c:pt idx="84">
                  <c:v>51.771004942339395</c:v>
                </c:pt>
                <c:pt idx="85">
                  <c:v>49.917627677100519</c:v>
                </c:pt>
                <c:pt idx="86">
                  <c:v>56.301482701812219</c:v>
                </c:pt>
                <c:pt idx="87">
                  <c:v>54.365733113673834</c:v>
                </c:pt>
                <c:pt idx="88">
                  <c:v>59.802306425041223</c:v>
                </c:pt>
                <c:pt idx="89">
                  <c:v>59.514003294892952</c:v>
                </c:pt>
                <c:pt idx="90">
                  <c:v>61.367380560131835</c:v>
                </c:pt>
                <c:pt idx="91">
                  <c:v>60.749588138385541</c:v>
                </c:pt>
                <c:pt idx="92">
                  <c:v>63.756177924217511</c:v>
                </c:pt>
                <c:pt idx="93">
                  <c:v>58.896210873146664</c:v>
                </c:pt>
                <c:pt idx="94">
                  <c:v>53.377265238879772</c:v>
                </c:pt>
                <c:pt idx="95">
                  <c:v>54.983525535420135</c:v>
                </c:pt>
                <c:pt idx="96">
                  <c:v>63.303130148270228</c:v>
                </c:pt>
                <c:pt idx="97">
                  <c:v>60.090609555189502</c:v>
                </c:pt>
                <c:pt idx="98">
                  <c:v>55.189456342668912</c:v>
                </c:pt>
                <c:pt idx="99">
                  <c:v>60.626029654036302</c:v>
                </c:pt>
                <c:pt idx="100">
                  <c:v>58.154859967051124</c:v>
                </c:pt>
                <c:pt idx="101">
                  <c:v>59.308072487644203</c:v>
                </c:pt>
                <c:pt idx="102">
                  <c:v>50.864909390444851</c:v>
                </c:pt>
                <c:pt idx="103">
                  <c:v>55.807248764415199</c:v>
                </c:pt>
                <c:pt idx="104">
                  <c:v>52.471169686985213</c:v>
                </c:pt>
                <c:pt idx="105">
                  <c:v>48.558484349258684</c:v>
                </c:pt>
                <c:pt idx="106">
                  <c:v>53.336079077430021</c:v>
                </c:pt>
                <c:pt idx="107">
                  <c:v>58.484349258649139</c:v>
                </c:pt>
                <c:pt idx="108">
                  <c:v>59.88467874794074</c:v>
                </c:pt>
                <c:pt idx="109">
                  <c:v>57.742998352553592</c:v>
                </c:pt>
                <c:pt idx="110">
                  <c:v>55.354200988467916</c:v>
                </c:pt>
                <c:pt idx="111">
                  <c:v>53.789126853377304</c:v>
                </c:pt>
                <c:pt idx="112">
                  <c:v>52.429983525535462</c:v>
                </c:pt>
                <c:pt idx="113">
                  <c:v>48.146622734761159</c:v>
                </c:pt>
                <c:pt idx="114">
                  <c:v>48.023064250411899</c:v>
                </c:pt>
                <c:pt idx="115">
                  <c:v>52.182866556836942</c:v>
                </c:pt>
                <c:pt idx="116">
                  <c:v>48.640856672158193</c:v>
                </c:pt>
                <c:pt idx="117">
                  <c:v>43.451400329489324</c:v>
                </c:pt>
                <c:pt idx="118">
                  <c:v>39.909390444810576</c:v>
                </c:pt>
                <c:pt idx="119">
                  <c:v>43.657331136738087</c:v>
                </c:pt>
                <c:pt idx="120">
                  <c:v>48.105436573311401</c:v>
                </c:pt>
                <c:pt idx="121">
                  <c:v>48.805601317957205</c:v>
                </c:pt>
                <c:pt idx="122">
                  <c:v>48.228995057660661</c:v>
                </c:pt>
                <c:pt idx="123">
                  <c:v>46.375617792421778</c:v>
                </c:pt>
                <c:pt idx="124">
                  <c:v>45.057660626029687</c:v>
                </c:pt>
                <c:pt idx="125">
                  <c:v>45.263591433278449</c:v>
                </c:pt>
                <c:pt idx="126">
                  <c:v>50.164744645799047</c:v>
                </c:pt>
                <c:pt idx="127">
                  <c:v>50.823723228995092</c:v>
                </c:pt>
                <c:pt idx="128">
                  <c:v>53.130148270181259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B1-1143-B2D6-815A01604EC0}"/>
            </c:ext>
          </c:extLst>
        </c:ser>
        <c:ser>
          <c:idx val="3"/>
          <c:order val="3"/>
          <c:tx>
            <c:strRef>
              <c:f>'Closing Prices - Monthly'!$U$2</c:f>
              <c:strCache>
                <c:ptCount val="1"/>
                <c:pt idx="0">
                  <c:v>Hyprop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'Closing Prices - Monthly'!$A$3:$A$131</c:f>
              <c:numCache>
                <c:formatCode>m/d/yy</c:formatCode>
                <c:ptCount val="129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</c:numCache>
            </c:numRef>
          </c:cat>
          <c:val>
            <c:numRef>
              <c:f>'Closing Prices - Monthly'!$U$3:$U$131</c:f>
              <c:numCache>
                <c:formatCode>0.00</c:formatCode>
                <c:ptCount val="129"/>
                <c:pt idx="0">
                  <c:v>100</c:v>
                </c:pt>
                <c:pt idx="1">
                  <c:v>94.705882352941174</c:v>
                </c:pt>
                <c:pt idx="2">
                  <c:v>100.98039215686273</c:v>
                </c:pt>
                <c:pt idx="3">
                  <c:v>100.32679738562091</c:v>
                </c:pt>
                <c:pt idx="4">
                  <c:v>102.78431372549018</c:v>
                </c:pt>
                <c:pt idx="5">
                  <c:v>103.30718954248366</c:v>
                </c:pt>
                <c:pt idx="6">
                  <c:v>104.47058823529412</c:v>
                </c:pt>
                <c:pt idx="7">
                  <c:v>108.43137254901961</c:v>
                </c:pt>
                <c:pt idx="8">
                  <c:v>112.87581699346406</c:v>
                </c:pt>
                <c:pt idx="9">
                  <c:v>113.42483660130718</c:v>
                </c:pt>
                <c:pt idx="10">
                  <c:v>125.86928104575162</c:v>
                </c:pt>
                <c:pt idx="11">
                  <c:v>127.32026143790847</c:v>
                </c:pt>
                <c:pt idx="12">
                  <c:v>127.45098039215685</c:v>
                </c:pt>
                <c:pt idx="13">
                  <c:v>138.30065359477123</c:v>
                </c:pt>
                <c:pt idx="14">
                  <c:v>145.49019607843135</c:v>
                </c:pt>
                <c:pt idx="15">
                  <c:v>154.24836601307189</c:v>
                </c:pt>
                <c:pt idx="16">
                  <c:v>160.13071895424835</c:v>
                </c:pt>
                <c:pt idx="17">
                  <c:v>149.52941176470588</c:v>
                </c:pt>
                <c:pt idx="18">
                  <c:v>158.16993464052288</c:v>
                </c:pt>
                <c:pt idx="19">
                  <c:v>169.43790849673204</c:v>
                </c:pt>
                <c:pt idx="20">
                  <c:v>162.09150326797385</c:v>
                </c:pt>
                <c:pt idx="21">
                  <c:v>157.79084967320262</c:v>
                </c:pt>
                <c:pt idx="22">
                  <c:v>164.05228758169935</c:v>
                </c:pt>
                <c:pt idx="23">
                  <c:v>157.46405228758169</c:v>
                </c:pt>
                <c:pt idx="24">
                  <c:v>135.09803921568627</c:v>
                </c:pt>
                <c:pt idx="25">
                  <c:v>132.18300653594773</c:v>
                </c:pt>
                <c:pt idx="26">
                  <c:v>135.98692810457518</c:v>
                </c:pt>
                <c:pt idx="27">
                  <c:v>153.81699346405233</c:v>
                </c:pt>
                <c:pt idx="28">
                  <c:v>160.61437908496737</c:v>
                </c:pt>
                <c:pt idx="29">
                  <c:v>154.16993464052291</c:v>
                </c:pt>
                <c:pt idx="30">
                  <c:v>169.79084967320264</c:v>
                </c:pt>
                <c:pt idx="31">
                  <c:v>176.36601307189545</c:v>
                </c:pt>
                <c:pt idx="32">
                  <c:v>168.05228758169937</c:v>
                </c:pt>
                <c:pt idx="33">
                  <c:v>157.94771241830068</c:v>
                </c:pt>
                <c:pt idx="34">
                  <c:v>156.47058823529414</c:v>
                </c:pt>
                <c:pt idx="35">
                  <c:v>147.72549019607845</c:v>
                </c:pt>
                <c:pt idx="36">
                  <c:v>153.34640522875819</c:v>
                </c:pt>
                <c:pt idx="37">
                  <c:v>156.87581699346407</c:v>
                </c:pt>
                <c:pt idx="38">
                  <c:v>163.98692810457518</c:v>
                </c:pt>
                <c:pt idx="39">
                  <c:v>160.39215686274511</c:v>
                </c:pt>
                <c:pt idx="40">
                  <c:v>161.35947712418303</c:v>
                </c:pt>
                <c:pt idx="41">
                  <c:v>155.20261437908499</c:v>
                </c:pt>
                <c:pt idx="42">
                  <c:v>152.61437908496734</c:v>
                </c:pt>
                <c:pt idx="43">
                  <c:v>154.50980392156865</c:v>
                </c:pt>
                <c:pt idx="44">
                  <c:v>149.18954248366015</c:v>
                </c:pt>
                <c:pt idx="45">
                  <c:v>138.19607843137257</c:v>
                </c:pt>
                <c:pt idx="46">
                  <c:v>139.01960784313729</c:v>
                </c:pt>
                <c:pt idx="47">
                  <c:v>140.1960784313726</c:v>
                </c:pt>
                <c:pt idx="48">
                  <c:v>153.3333333333334</c:v>
                </c:pt>
                <c:pt idx="49">
                  <c:v>151.63398692810463</c:v>
                </c:pt>
                <c:pt idx="50">
                  <c:v>142.67973856209156</c:v>
                </c:pt>
                <c:pt idx="51">
                  <c:v>141.46405228758175</c:v>
                </c:pt>
                <c:pt idx="52">
                  <c:v>149.01960784313729</c:v>
                </c:pt>
                <c:pt idx="53">
                  <c:v>135.29411764705887</c:v>
                </c:pt>
                <c:pt idx="54">
                  <c:v>133.77777777777783</c:v>
                </c:pt>
                <c:pt idx="55">
                  <c:v>134.2352941176471</c:v>
                </c:pt>
                <c:pt idx="56">
                  <c:v>133.33333333333337</c:v>
                </c:pt>
                <c:pt idx="57">
                  <c:v>120.65359477124187</c:v>
                </c:pt>
                <c:pt idx="58">
                  <c:v>118.00000000000004</c:v>
                </c:pt>
                <c:pt idx="59">
                  <c:v>116.60130718954252</c:v>
                </c:pt>
                <c:pt idx="60">
                  <c:v>106.53594771241833</c:v>
                </c:pt>
                <c:pt idx="61">
                  <c:v>117.64705882352946</c:v>
                </c:pt>
                <c:pt idx="62">
                  <c:v>101.29411764705887</c:v>
                </c:pt>
                <c:pt idx="63">
                  <c:v>92.130718954248408</c:v>
                </c:pt>
                <c:pt idx="64">
                  <c:v>91.503267973856239</c:v>
                </c:pt>
                <c:pt idx="65">
                  <c:v>92.457516339869315</c:v>
                </c:pt>
                <c:pt idx="66">
                  <c:v>91.333333333333357</c:v>
                </c:pt>
                <c:pt idx="67">
                  <c:v>91.045751633986953</c:v>
                </c:pt>
                <c:pt idx="68">
                  <c:v>86.026143790849702</c:v>
                </c:pt>
                <c:pt idx="69">
                  <c:v>80.836601307189568</c:v>
                </c:pt>
                <c:pt idx="70">
                  <c:v>77.124183006535972</c:v>
                </c:pt>
                <c:pt idx="71">
                  <c:v>77.045751633986953</c:v>
                </c:pt>
                <c:pt idx="72">
                  <c:v>73.267973856209181</c:v>
                </c:pt>
                <c:pt idx="73">
                  <c:v>70.418300653594798</c:v>
                </c:pt>
                <c:pt idx="74">
                  <c:v>58.339869281045772</c:v>
                </c:pt>
                <c:pt idx="75">
                  <c:v>24.836601307189554</c:v>
                </c:pt>
                <c:pt idx="76">
                  <c:v>24.836601307189554</c:v>
                </c:pt>
                <c:pt idx="77">
                  <c:v>22.287581699346415</c:v>
                </c:pt>
                <c:pt idx="78">
                  <c:v>29.267973856209164</c:v>
                </c:pt>
                <c:pt idx="79">
                  <c:v>25.947712418300668</c:v>
                </c:pt>
                <c:pt idx="80">
                  <c:v>24.379084967320274</c:v>
                </c:pt>
                <c:pt idx="81">
                  <c:v>21.424836601307202</c:v>
                </c:pt>
                <c:pt idx="82">
                  <c:v>26.261437908496745</c:v>
                </c:pt>
                <c:pt idx="83">
                  <c:v>36.810457516339888</c:v>
                </c:pt>
                <c:pt idx="84">
                  <c:v>38.588235294117666</c:v>
                </c:pt>
                <c:pt idx="85">
                  <c:v>32.444444444444457</c:v>
                </c:pt>
                <c:pt idx="86">
                  <c:v>36.980392156862756</c:v>
                </c:pt>
                <c:pt idx="87">
                  <c:v>36.862745098039227</c:v>
                </c:pt>
                <c:pt idx="88">
                  <c:v>39.869281045751642</c:v>
                </c:pt>
                <c:pt idx="89">
                  <c:v>34.366013071895431</c:v>
                </c:pt>
                <c:pt idx="90">
                  <c:v>34.640522875816998</c:v>
                </c:pt>
                <c:pt idx="91">
                  <c:v>32.169934640522875</c:v>
                </c:pt>
                <c:pt idx="92">
                  <c:v>35.503267973856211</c:v>
                </c:pt>
                <c:pt idx="93">
                  <c:v>42.026143790849673</c:v>
                </c:pt>
                <c:pt idx="94">
                  <c:v>38.679738562091501</c:v>
                </c:pt>
                <c:pt idx="95">
                  <c:v>42.143790849673202</c:v>
                </c:pt>
                <c:pt idx="96">
                  <c:v>48.692810457516345</c:v>
                </c:pt>
                <c:pt idx="97">
                  <c:v>46.875816993464056</c:v>
                </c:pt>
                <c:pt idx="98">
                  <c:v>44.980392156862749</c:v>
                </c:pt>
                <c:pt idx="99">
                  <c:v>45.751633986928105</c:v>
                </c:pt>
                <c:pt idx="100">
                  <c:v>47.320261437908499</c:v>
                </c:pt>
                <c:pt idx="101">
                  <c:v>48.352941176470594</c:v>
                </c:pt>
                <c:pt idx="102">
                  <c:v>43.385620915032689</c:v>
                </c:pt>
                <c:pt idx="103">
                  <c:v>48.313725490196092</c:v>
                </c:pt>
                <c:pt idx="104">
                  <c:v>46.47058823529413</c:v>
                </c:pt>
                <c:pt idx="105">
                  <c:v>44.92810457516341</c:v>
                </c:pt>
                <c:pt idx="106">
                  <c:v>48.40522875816994</c:v>
                </c:pt>
                <c:pt idx="107">
                  <c:v>44.875816993464056</c:v>
                </c:pt>
                <c:pt idx="108">
                  <c:v>43.973856209150327</c:v>
                </c:pt>
                <c:pt idx="109">
                  <c:v>43.725490196078432</c:v>
                </c:pt>
                <c:pt idx="110">
                  <c:v>44.79738562091503</c:v>
                </c:pt>
                <c:pt idx="111">
                  <c:v>38.823529411764703</c:v>
                </c:pt>
                <c:pt idx="112">
                  <c:v>41.751633986928098</c:v>
                </c:pt>
                <c:pt idx="113">
                  <c:v>39.450980392156858</c:v>
                </c:pt>
                <c:pt idx="114">
                  <c:v>40.143790849673202</c:v>
                </c:pt>
                <c:pt idx="115">
                  <c:v>41.764705882352935</c:v>
                </c:pt>
                <c:pt idx="116">
                  <c:v>42.666666666666664</c:v>
                </c:pt>
                <c:pt idx="117">
                  <c:v>41.764705882352942</c:v>
                </c:pt>
                <c:pt idx="118">
                  <c:v>37.071895424836605</c:v>
                </c:pt>
                <c:pt idx="119">
                  <c:v>33.490196078431374</c:v>
                </c:pt>
                <c:pt idx="120">
                  <c:v>40.666666666666664</c:v>
                </c:pt>
                <c:pt idx="121">
                  <c:v>41.986928104575163</c:v>
                </c:pt>
                <c:pt idx="122">
                  <c:v>41.006535947712422</c:v>
                </c:pt>
                <c:pt idx="123">
                  <c:v>38.392156862745104</c:v>
                </c:pt>
                <c:pt idx="124">
                  <c:v>37.882352941176478</c:v>
                </c:pt>
                <c:pt idx="125">
                  <c:v>35.764705882352949</c:v>
                </c:pt>
                <c:pt idx="126">
                  <c:v>41.045751633986939</c:v>
                </c:pt>
                <c:pt idx="127">
                  <c:v>42.209150326797399</c:v>
                </c:pt>
                <c:pt idx="128">
                  <c:v>43.464052287581715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B1-1143-B2D6-815A01604EC0}"/>
            </c:ext>
          </c:extLst>
        </c:ser>
        <c:ser>
          <c:idx val="4"/>
          <c:order val="4"/>
          <c:tx>
            <c:strRef>
              <c:f>'Closing Prices - Monthly'!$V$2</c:f>
              <c:strCache>
                <c:ptCount val="1"/>
                <c:pt idx="0">
                  <c:v>Vukile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'Closing Prices - Monthly'!$A$3:$A$131</c:f>
              <c:numCache>
                <c:formatCode>m/d/yy</c:formatCode>
                <c:ptCount val="129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</c:numCache>
            </c:numRef>
          </c:cat>
          <c:val>
            <c:numRef>
              <c:f>'Closing Prices - Monthly'!$V$3:$V$131</c:f>
              <c:numCache>
                <c:formatCode>0.00</c:formatCode>
                <c:ptCount val="129"/>
                <c:pt idx="0">
                  <c:v>100</c:v>
                </c:pt>
                <c:pt idx="1">
                  <c:v>90.118343195266277</c:v>
                </c:pt>
                <c:pt idx="2">
                  <c:v>94.852071005917168</c:v>
                </c:pt>
                <c:pt idx="3">
                  <c:v>98.9940828402367</c:v>
                </c:pt>
                <c:pt idx="4">
                  <c:v>99.230769230769255</c:v>
                </c:pt>
                <c:pt idx="5">
                  <c:v>101.36094674556215</c:v>
                </c:pt>
                <c:pt idx="6">
                  <c:v>100.76923076923077</c:v>
                </c:pt>
                <c:pt idx="7">
                  <c:v>98.224852071005927</c:v>
                </c:pt>
                <c:pt idx="8">
                  <c:v>98.875739644970423</c:v>
                </c:pt>
                <c:pt idx="9">
                  <c:v>98.461538461538467</c:v>
                </c:pt>
                <c:pt idx="10">
                  <c:v>108.28402366863907</c:v>
                </c:pt>
                <c:pt idx="11">
                  <c:v>107.57396449704143</c:v>
                </c:pt>
                <c:pt idx="12">
                  <c:v>106.50887573964498</c:v>
                </c:pt>
                <c:pt idx="13">
                  <c:v>116.80473372781066</c:v>
                </c:pt>
                <c:pt idx="14">
                  <c:v>116.62721893491124</c:v>
                </c:pt>
                <c:pt idx="15">
                  <c:v>113.90532544378698</c:v>
                </c:pt>
                <c:pt idx="16">
                  <c:v>112.84023668639053</c:v>
                </c:pt>
                <c:pt idx="17">
                  <c:v>110.94674556213018</c:v>
                </c:pt>
                <c:pt idx="18">
                  <c:v>106.21301775147928</c:v>
                </c:pt>
                <c:pt idx="19">
                  <c:v>107.04142011834318</c:v>
                </c:pt>
                <c:pt idx="20">
                  <c:v>108.28402366863905</c:v>
                </c:pt>
                <c:pt idx="21">
                  <c:v>108.99408284023667</c:v>
                </c:pt>
                <c:pt idx="22">
                  <c:v>113.31360946745561</c:v>
                </c:pt>
                <c:pt idx="23">
                  <c:v>108.57988165680472</c:v>
                </c:pt>
                <c:pt idx="24">
                  <c:v>99.999999999999986</c:v>
                </c:pt>
                <c:pt idx="25">
                  <c:v>91.124260355029577</c:v>
                </c:pt>
                <c:pt idx="26">
                  <c:v>93.31360946745562</c:v>
                </c:pt>
                <c:pt idx="27">
                  <c:v>100.59171597633134</c:v>
                </c:pt>
                <c:pt idx="28">
                  <c:v>102.84023668639053</c:v>
                </c:pt>
                <c:pt idx="29">
                  <c:v>102.01183431952663</c:v>
                </c:pt>
                <c:pt idx="30">
                  <c:v>100.6508875739645</c:v>
                </c:pt>
                <c:pt idx="31">
                  <c:v>106.50887573964496</c:v>
                </c:pt>
                <c:pt idx="32">
                  <c:v>100.88757396449704</c:v>
                </c:pt>
                <c:pt idx="33">
                  <c:v>110.65088757396448</c:v>
                </c:pt>
                <c:pt idx="34">
                  <c:v>109.46745562130175</c:v>
                </c:pt>
                <c:pt idx="35">
                  <c:v>106.80473372781063</c:v>
                </c:pt>
                <c:pt idx="36">
                  <c:v>110.53254437869819</c:v>
                </c:pt>
                <c:pt idx="37">
                  <c:v>110.65088757396447</c:v>
                </c:pt>
                <c:pt idx="38">
                  <c:v>111.06508875739641</c:v>
                </c:pt>
                <c:pt idx="39">
                  <c:v>113.90532544378695</c:v>
                </c:pt>
                <c:pt idx="40">
                  <c:v>112.42603550295854</c:v>
                </c:pt>
                <c:pt idx="41">
                  <c:v>111.53846153846149</c:v>
                </c:pt>
                <c:pt idx="42">
                  <c:v>108.28402366863901</c:v>
                </c:pt>
                <c:pt idx="43">
                  <c:v>114.20118343195263</c:v>
                </c:pt>
                <c:pt idx="44">
                  <c:v>110.94674556213015</c:v>
                </c:pt>
                <c:pt idx="45">
                  <c:v>116.98224852071003</c:v>
                </c:pt>
                <c:pt idx="46">
                  <c:v>116.56804733727807</c:v>
                </c:pt>
                <c:pt idx="47">
                  <c:v>120.41420118343191</c:v>
                </c:pt>
                <c:pt idx="48">
                  <c:v>122.78106508875734</c:v>
                </c:pt>
                <c:pt idx="49">
                  <c:v>122.24852071005913</c:v>
                </c:pt>
                <c:pt idx="50">
                  <c:v>125.08875739644965</c:v>
                </c:pt>
                <c:pt idx="51">
                  <c:v>129.4674556213017</c:v>
                </c:pt>
                <c:pt idx="52">
                  <c:v>133.13609467455615</c:v>
                </c:pt>
                <c:pt idx="53">
                  <c:v>129.40828402366859</c:v>
                </c:pt>
                <c:pt idx="54">
                  <c:v>115.14792899408279</c:v>
                </c:pt>
                <c:pt idx="55">
                  <c:v>115.62130177514788</c:v>
                </c:pt>
                <c:pt idx="56">
                  <c:v>118.93491124260352</c:v>
                </c:pt>
                <c:pt idx="57">
                  <c:v>119.34911242603548</c:v>
                </c:pt>
                <c:pt idx="58">
                  <c:v>120.11834319526625</c:v>
                </c:pt>
                <c:pt idx="59">
                  <c:v>126.03550295857985</c:v>
                </c:pt>
                <c:pt idx="60">
                  <c:v>118.04733727810648</c:v>
                </c:pt>
                <c:pt idx="61">
                  <c:v>124.26035502958577</c:v>
                </c:pt>
                <c:pt idx="62">
                  <c:v>119.0532544378698</c:v>
                </c:pt>
                <c:pt idx="63">
                  <c:v>118.34319526627216</c:v>
                </c:pt>
                <c:pt idx="64">
                  <c:v>121.59763313609466</c:v>
                </c:pt>
                <c:pt idx="65">
                  <c:v>122.48520710059171</c:v>
                </c:pt>
                <c:pt idx="66">
                  <c:v>113.55029585798816</c:v>
                </c:pt>
                <c:pt idx="67">
                  <c:v>111.71597633136093</c:v>
                </c:pt>
                <c:pt idx="68">
                  <c:v>110.76923076923076</c:v>
                </c:pt>
                <c:pt idx="69">
                  <c:v>112.42603550295857</c:v>
                </c:pt>
                <c:pt idx="70">
                  <c:v>114.43786982248518</c:v>
                </c:pt>
                <c:pt idx="71">
                  <c:v>116.56804733727809</c:v>
                </c:pt>
                <c:pt idx="72">
                  <c:v>114.792899408284</c:v>
                </c:pt>
                <c:pt idx="73">
                  <c:v>105.91715976331359</c:v>
                </c:pt>
                <c:pt idx="74">
                  <c:v>86.745562130177504</c:v>
                </c:pt>
                <c:pt idx="75">
                  <c:v>41.89349112426035</c:v>
                </c:pt>
                <c:pt idx="76">
                  <c:v>32.011834319526628</c:v>
                </c:pt>
                <c:pt idx="77">
                  <c:v>36.508875739644971</c:v>
                </c:pt>
                <c:pt idx="78">
                  <c:v>45.502958579881657</c:v>
                </c:pt>
                <c:pt idx="79">
                  <c:v>34.792899408284022</c:v>
                </c:pt>
                <c:pt idx="80">
                  <c:v>29.467455621301774</c:v>
                </c:pt>
                <c:pt idx="81">
                  <c:v>28.875739644970412</c:v>
                </c:pt>
                <c:pt idx="82">
                  <c:v>28.402366863905325</c:v>
                </c:pt>
                <c:pt idx="83">
                  <c:v>41.183431952662723</c:v>
                </c:pt>
                <c:pt idx="84">
                  <c:v>47.337278106508876</c:v>
                </c:pt>
                <c:pt idx="85">
                  <c:v>40.710059171597635</c:v>
                </c:pt>
                <c:pt idx="86">
                  <c:v>44.73372781065089</c:v>
                </c:pt>
                <c:pt idx="87">
                  <c:v>51.183431952662723</c:v>
                </c:pt>
                <c:pt idx="88">
                  <c:v>66.153846153846146</c:v>
                </c:pt>
                <c:pt idx="89">
                  <c:v>59.467455621301767</c:v>
                </c:pt>
                <c:pt idx="90">
                  <c:v>68.106508875739635</c:v>
                </c:pt>
                <c:pt idx="91">
                  <c:v>62.307692307692299</c:v>
                </c:pt>
                <c:pt idx="92">
                  <c:v>70.355029585798803</c:v>
                </c:pt>
                <c:pt idx="93">
                  <c:v>72.544378698224833</c:v>
                </c:pt>
                <c:pt idx="94">
                  <c:v>71.893491124260336</c:v>
                </c:pt>
                <c:pt idx="95">
                  <c:v>74.023668639053241</c:v>
                </c:pt>
                <c:pt idx="96">
                  <c:v>73.195266272189343</c:v>
                </c:pt>
                <c:pt idx="97">
                  <c:v>70</c:v>
                </c:pt>
                <c:pt idx="98">
                  <c:v>74.319526627218934</c:v>
                </c:pt>
                <c:pt idx="99">
                  <c:v>83.195266272189343</c:v>
                </c:pt>
                <c:pt idx="100">
                  <c:v>79.585798816568044</c:v>
                </c:pt>
                <c:pt idx="101">
                  <c:v>81.360946745562131</c:v>
                </c:pt>
                <c:pt idx="102">
                  <c:v>75.147928994082832</c:v>
                </c:pt>
                <c:pt idx="103">
                  <c:v>84.023668639053241</c:v>
                </c:pt>
                <c:pt idx="104">
                  <c:v>79.82248520710057</c:v>
                </c:pt>
                <c:pt idx="105">
                  <c:v>73.313609467455606</c:v>
                </c:pt>
                <c:pt idx="106">
                  <c:v>79.58579881656803</c:v>
                </c:pt>
                <c:pt idx="107">
                  <c:v>81.715976331360935</c:v>
                </c:pt>
                <c:pt idx="108">
                  <c:v>78.520710059171577</c:v>
                </c:pt>
                <c:pt idx="109">
                  <c:v>77.928994082840219</c:v>
                </c:pt>
                <c:pt idx="110">
                  <c:v>79.408284023668628</c:v>
                </c:pt>
                <c:pt idx="111">
                  <c:v>73.609467455621285</c:v>
                </c:pt>
                <c:pt idx="112">
                  <c:v>74.674556213017738</c:v>
                </c:pt>
                <c:pt idx="113">
                  <c:v>73.372781065088745</c:v>
                </c:pt>
                <c:pt idx="114">
                  <c:v>74.201183431952643</c:v>
                </c:pt>
                <c:pt idx="115">
                  <c:v>77.337278106508862</c:v>
                </c:pt>
                <c:pt idx="116">
                  <c:v>79.171597633136088</c:v>
                </c:pt>
                <c:pt idx="117">
                  <c:v>77.514792899408278</c:v>
                </c:pt>
                <c:pt idx="118">
                  <c:v>73.550295857988161</c:v>
                </c:pt>
                <c:pt idx="119">
                  <c:v>78.461538461538467</c:v>
                </c:pt>
                <c:pt idx="120">
                  <c:v>83.550295857988175</c:v>
                </c:pt>
                <c:pt idx="121">
                  <c:v>89.644970414201183</c:v>
                </c:pt>
                <c:pt idx="122">
                  <c:v>87.396449704142015</c:v>
                </c:pt>
                <c:pt idx="123">
                  <c:v>89.822485207100598</c:v>
                </c:pt>
                <c:pt idx="124">
                  <c:v>89.644970414201197</c:v>
                </c:pt>
                <c:pt idx="125">
                  <c:v>86.804733727810657</c:v>
                </c:pt>
                <c:pt idx="126">
                  <c:v>90.532544378698233</c:v>
                </c:pt>
                <c:pt idx="127">
                  <c:v>97.455621301775153</c:v>
                </c:pt>
                <c:pt idx="128">
                  <c:v>98.402366863905328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B1-1143-B2D6-815A01604EC0}"/>
            </c:ext>
          </c:extLst>
        </c:ser>
        <c:ser>
          <c:idx val="5"/>
          <c:order val="5"/>
          <c:tx>
            <c:strRef>
              <c:f>'Closing Prices - Monthly'!$W$2</c:f>
              <c:strCache>
                <c:ptCount val="1"/>
                <c:pt idx="0">
                  <c:v>Price Index 1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'Closing Prices - Monthly'!$A$3:$A$131</c:f>
              <c:numCache>
                <c:formatCode>m/d/yy</c:formatCode>
                <c:ptCount val="129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</c:numCache>
            </c:numRef>
          </c:cat>
          <c:val>
            <c:numRef>
              <c:f>'Closing Prices - Monthly'!$W$3:$W$131</c:f>
              <c:numCache>
                <c:formatCode>0.00</c:formatCode>
                <c:ptCount val="129"/>
                <c:pt idx="0">
                  <c:v>100</c:v>
                </c:pt>
                <c:pt idx="1">
                  <c:v>94.504478885255224</c:v>
                </c:pt>
                <c:pt idx="2">
                  <c:v>98.983364140480589</c:v>
                </c:pt>
                <c:pt idx="3">
                  <c:v>100.08531210009953</c:v>
                </c:pt>
                <c:pt idx="4">
                  <c:v>101.31522820986775</c:v>
                </c:pt>
                <c:pt idx="5">
                  <c:v>101.52850846011658</c:v>
                </c:pt>
                <c:pt idx="6">
                  <c:v>103.25607848713209</c:v>
                </c:pt>
                <c:pt idx="7">
                  <c:v>105.33911559789563</c:v>
                </c:pt>
                <c:pt idx="8">
                  <c:v>108.47433527655338</c:v>
                </c:pt>
                <c:pt idx="9">
                  <c:v>109.44120574434807</c:v>
                </c:pt>
                <c:pt idx="10">
                  <c:v>120.16920233186406</c:v>
                </c:pt>
                <c:pt idx="11">
                  <c:v>122.35177022607705</c:v>
                </c:pt>
                <c:pt idx="12">
                  <c:v>122.27356746765248</c:v>
                </c:pt>
                <c:pt idx="13">
                  <c:v>131.18157258637848</c:v>
                </c:pt>
                <c:pt idx="14">
                  <c:v>135.24811602445612</c:v>
                </c:pt>
                <c:pt idx="15">
                  <c:v>141.22707237309822</c:v>
                </c:pt>
                <c:pt idx="16">
                  <c:v>142.93331437508883</c:v>
                </c:pt>
                <c:pt idx="17">
                  <c:v>134.60116593203466</c:v>
                </c:pt>
                <c:pt idx="18">
                  <c:v>138.28380491966439</c:v>
                </c:pt>
                <c:pt idx="19">
                  <c:v>145.26517844447599</c:v>
                </c:pt>
                <c:pt idx="20">
                  <c:v>140.30996729702827</c:v>
                </c:pt>
                <c:pt idx="21">
                  <c:v>137.33826247689461</c:v>
                </c:pt>
                <c:pt idx="22">
                  <c:v>141.13465093132373</c:v>
                </c:pt>
                <c:pt idx="23">
                  <c:v>134.87843025735816</c:v>
                </c:pt>
                <c:pt idx="24">
                  <c:v>119.23787857244417</c:v>
                </c:pt>
                <c:pt idx="25">
                  <c:v>115.07180435091708</c:v>
                </c:pt>
                <c:pt idx="26">
                  <c:v>118.61225650504763</c:v>
                </c:pt>
                <c:pt idx="27">
                  <c:v>131.34508744490259</c:v>
                </c:pt>
                <c:pt idx="28">
                  <c:v>136.87615526802216</c:v>
                </c:pt>
                <c:pt idx="29">
                  <c:v>131.11047916962889</c:v>
                </c:pt>
                <c:pt idx="30">
                  <c:v>140.43793544717761</c:v>
                </c:pt>
                <c:pt idx="31">
                  <c:v>145.65619223659891</c:v>
                </c:pt>
                <c:pt idx="32">
                  <c:v>138.66060002843739</c:v>
                </c:pt>
                <c:pt idx="33">
                  <c:v>133.96132518128823</c:v>
                </c:pt>
                <c:pt idx="34">
                  <c:v>133.04422010521827</c:v>
                </c:pt>
                <c:pt idx="35">
                  <c:v>127.16479454002561</c:v>
                </c:pt>
                <c:pt idx="36">
                  <c:v>132.12000568747334</c:v>
                </c:pt>
                <c:pt idx="37">
                  <c:v>134.80022749893359</c:v>
                </c:pt>
                <c:pt idx="38">
                  <c:v>138.97341106213563</c:v>
                </c:pt>
                <c:pt idx="39">
                  <c:v>136.22920517560073</c:v>
                </c:pt>
                <c:pt idx="40">
                  <c:v>136.32873595905016</c:v>
                </c:pt>
                <c:pt idx="41">
                  <c:v>132.24797383762262</c:v>
                </c:pt>
                <c:pt idx="42">
                  <c:v>129.46111190103795</c:v>
                </c:pt>
                <c:pt idx="43">
                  <c:v>132.09867766244844</c:v>
                </c:pt>
                <c:pt idx="44">
                  <c:v>129.05587942556517</c:v>
                </c:pt>
                <c:pt idx="45">
                  <c:v>123.48215555239582</c:v>
                </c:pt>
                <c:pt idx="46">
                  <c:v>124.27840181999143</c:v>
                </c:pt>
                <c:pt idx="47">
                  <c:v>125.06753874591209</c:v>
                </c:pt>
                <c:pt idx="48">
                  <c:v>135.61780179155406</c:v>
                </c:pt>
                <c:pt idx="49">
                  <c:v>134.58694724868471</c:v>
                </c:pt>
                <c:pt idx="50">
                  <c:v>131.08204180292898</c:v>
                </c:pt>
                <c:pt idx="51">
                  <c:v>130.74079340253087</c:v>
                </c:pt>
                <c:pt idx="52">
                  <c:v>135.68178586662867</c:v>
                </c:pt>
                <c:pt idx="53">
                  <c:v>125.55808332148435</c:v>
                </c:pt>
                <c:pt idx="54">
                  <c:v>121.31380634153271</c:v>
                </c:pt>
                <c:pt idx="55">
                  <c:v>121.16451016635853</c:v>
                </c:pt>
                <c:pt idx="56">
                  <c:v>119.78529788141613</c:v>
                </c:pt>
                <c:pt idx="57">
                  <c:v>110.54315370396696</c:v>
                </c:pt>
                <c:pt idx="58">
                  <c:v>108.07621214275554</c:v>
                </c:pt>
                <c:pt idx="59">
                  <c:v>108.60941276837761</c:v>
                </c:pt>
                <c:pt idx="60">
                  <c:v>101.52139911844159</c:v>
                </c:pt>
                <c:pt idx="61">
                  <c:v>111.4815868050618</c:v>
                </c:pt>
                <c:pt idx="62">
                  <c:v>100.29148300867335</c:v>
                </c:pt>
                <c:pt idx="63">
                  <c:v>93.843310109483809</c:v>
                </c:pt>
                <c:pt idx="64">
                  <c:v>94.163230484857053</c:v>
                </c:pt>
                <c:pt idx="65">
                  <c:v>93.708232617659547</c:v>
                </c:pt>
                <c:pt idx="66">
                  <c:v>92.137068107493192</c:v>
                </c:pt>
                <c:pt idx="67">
                  <c:v>91.170197639698515</c:v>
                </c:pt>
                <c:pt idx="68">
                  <c:v>86.364282667424945</c:v>
                </c:pt>
                <c:pt idx="69">
                  <c:v>83.876013081188631</c:v>
                </c:pt>
                <c:pt idx="70">
                  <c:v>82.141333712498181</c:v>
                </c:pt>
                <c:pt idx="71">
                  <c:v>82.432816721171562</c:v>
                </c:pt>
                <c:pt idx="72">
                  <c:v>79.382909142613329</c:v>
                </c:pt>
                <c:pt idx="73">
                  <c:v>75.309256362860737</c:v>
                </c:pt>
                <c:pt idx="74">
                  <c:v>62.085880847433472</c:v>
                </c:pt>
                <c:pt idx="75">
                  <c:v>31.288212711502894</c:v>
                </c:pt>
                <c:pt idx="76">
                  <c:v>31.565477036826369</c:v>
                </c:pt>
                <c:pt idx="77">
                  <c:v>29.318925067538725</c:v>
                </c:pt>
                <c:pt idx="78">
                  <c:v>35.020617090857371</c:v>
                </c:pt>
                <c:pt idx="79">
                  <c:v>31.252666003128095</c:v>
                </c:pt>
                <c:pt idx="80">
                  <c:v>28.814161808616507</c:v>
                </c:pt>
                <c:pt idx="81">
                  <c:v>26.333001564055152</c:v>
                </c:pt>
                <c:pt idx="82">
                  <c:v>27.833072657471902</c:v>
                </c:pt>
                <c:pt idx="83">
                  <c:v>36.620218967723574</c:v>
                </c:pt>
                <c:pt idx="84">
                  <c:v>39.591923787857219</c:v>
                </c:pt>
                <c:pt idx="85">
                  <c:v>35.07038248258209</c:v>
                </c:pt>
                <c:pt idx="86">
                  <c:v>39.37864353760839</c:v>
                </c:pt>
                <c:pt idx="87">
                  <c:v>40.473482155552361</c:v>
                </c:pt>
                <c:pt idx="88">
                  <c:v>45.698848286648619</c:v>
                </c:pt>
                <c:pt idx="89">
                  <c:v>41.575430115171301</c:v>
                </c:pt>
                <c:pt idx="90">
                  <c:v>42.95464240011372</c:v>
                </c:pt>
                <c:pt idx="91">
                  <c:v>40.68676240580119</c:v>
                </c:pt>
                <c:pt idx="92">
                  <c:v>44.746196502203865</c:v>
                </c:pt>
                <c:pt idx="93">
                  <c:v>47.469074363713894</c:v>
                </c:pt>
                <c:pt idx="94">
                  <c:v>44.419166785155667</c:v>
                </c:pt>
                <c:pt idx="95">
                  <c:v>46.992748471491517</c:v>
                </c:pt>
                <c:pt idx="96">
                  <c:v>52.694440494810159</c:v>
                </c:pt>
                <c:pt idx="97">
                  <c:v>50.504763258922196</c:v>
                </c:pt>
                <c:pt idx="98">
                  <c:v>49.097113607279937</c:v>
                </c:pt>
                <c:pt idx="99">
                  <c:v>51.379212284942383</c:v>
                </c:pt>
                <c:pt idx="100">
                  <c:v>50.93132375941984</c:v>
                </c:pt>
                <c:pt idx="101">
                  <c:v>51.898194227214525</c:v>
                </c:pt>
                <c:pt idx="102">
                  <c:v>46.239158253945654</c:v>
                </c:pt>
                <c:pt idx="103">
                  <c:v>51.194369401393402</c:v>
                </c:pt>
                <c:pt idx="104">
                  <c:v>48.855395990331267</c:v>
                </c:pt>
                <c:pt idx="105">
                  <c:v>46.81501492961749</c:v>
                </c:pt>
                <c:pt idx="106">
                  <c:v>50.639840750746451</c:v>
                </c:pt>
                <c:pt idx="107">
                  <c:v>50.462107208872432</c:v>
                </c:pt>
                <c:pt idx="108">
                  <c:v>49.736954358026424</c:v>
                </c:pt>
                <c:pt idx="109">
                  <c:v>49.004692165505446</c:v>
                </c:pt>
                <c:pt idx="110">
                  <c:v>50.142186833499181</c:v>
                </c:pt>
                <c:pt idx="111">
                  <c:v>46.125408787146277</c:v>
                </c:pt>
                <c:pt idx="112">
                  <c:v>47.803213422437047</c:v>
                </c:pt>
                <c:pt idx="113">
                  <c:v>44.916820702402923</c:v>
                </c:pt>
                <c:pt idx="114">
                  <c:v>45.677520261623741</c:v>
                </c:pt>
                <c:pt idx="115">
                  <c:v>47.703682638987601</c:v>
                </c:pt>
                <c:pt idx="116">
                  <c:v>47.717901322337525</c:v>
                </c:pt>
                <c:pt idx="117">
                  <c:v>46.111190103796361</c:v>
                </c:pt>
                <c:pt idx="118">
                  <c:v>42.144177449168176</c:v>
                </c:pt>
                <c:pt idx="119">
                  <c:v>41.824257073794932</c:v>
                </c:pt>
                <c:pt idx="120">
                  <c:v>47.504621072088689</c:v>
                </c:pt>
                <c:pt idx="121">
                  <c:v>49.481018057727809</c:v>
                </c:pt>
                <c:pt idx="122">
                  <c:v>48.350632731409029</c:v>
                </c:pt>
                <c:pt idx="123">
                  <c:v>47.604151855538134</c:v>
                </c:pt>
                <c:pt idx="124">
                  <c:v>46.72970282951794</c:v>
                </c:pt>
                <c:pt idx="125">
                  <c:v>45.144319636001661</c:v>
                </c:pt>
                <c:pt idx="126">
                  <c:v>49.992890658324988</c:v>
                </c:pt>
                <c:pt idx="127">
                  <c:v>51.578273851841267</c:v>
                </c:pt>
                <c:pt idx="128">
                  <c:v>52.751315228209819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B1-1143-B2D6-815A01604E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6006608"/>
        <c:axId val="715059488"/>
      </c:lineChart>
      <c:dateAx>
        <c:axId val="1076006608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5059488"/>
        <c:crosses val="autoZero"/>
        <c:auto val="1"/>
        <c:lblOffset val="100"/>
        <c:baseTimeUnit val="months"/>
      </c:dateAx>
      <c:valAx>
        <c:axId val="715059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6006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Price Returns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'Closing Prices - Monthly'!$K$2</c:f>
              <c:strCache>
                <c:ptCount val="1"/>
                <c:pt idx="0">
                  <c:v>Accelerate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'Closing Prices - Monthly'!$K$3:$K$131</c:f>
              <c:numCache>
                <c:formatCode>0.00</c:formatCode>
                <c:ptCount val="129"/>
                <c:pt idx="1">
                  <c:v>-1.5444015444015413</c:v>
                </c:pt>
                <c:pt idx="2">
                  <c:v>-7.8431372549019667</c:v>
                </c:pt>
                <c:pt idx="3">
                  <c:v>4.2553191489361764</c:v>
                </c:pt>
                <c:pt idx="4">
                  <c:v>-1.8367346938775508</c:v>
                </c:pt>
                <c:pt idx="5">
                  <c:v>4.9896049896049899</c:v>
                </c:pt>
                <c:pt idx="6">
                  <c:v>15.643564356435636</c:v>
                </c:pt>
                <c:pt idx="7">
                  <c:v>-7.534246575342463</c:v>
                </c:pt>
                <c:pt idx="8">
                  <c:v>7.9629629629629717</c:v>
                </c:pt>
                <c:pt idx="9">
                  <c:v>1.0291595197255532</c:v>
                </c:pt>
                <c:pt idx="10">
                  <c:v>5.2631578947368363</c:v>
                </c:pt>
                <c:pt idx="11">
                  <c:v>-0.3225806451612856</c:v>
                </c:pt>
                <c:pt idx="12">
                  <c:v>13.268608414239491</c:v>
                </c:pt>
                <c:pt idx="13">
                  <c:v>-1.4285714285714235</c:v>
                </c:pt>
                <c:pt idx="14">
                  <c:v>-5.7971014492753659</c:v>
                </c:pt>
                <c:pt idx="15">
                  <c:v>3.6923076923076836</c:v>
                </c:pt>
                <c:pt idx="16">
                  <c:v>-1.3353115727002929</c:v>
                </c:pt>
                <c:pt idx="17">
                  <c:v>3.7593984962406068</c:v>
                </c:pt>
                <c:pt idx="18">
                  <c:v>0</c:v>
                </c:pt>
                <c:pt idx="19">
                  <c:v>0</c:v>
                </c:pt>
                <c:pt idx="20">
                  <c:v>-4.3478260869565188</c:v>
                </c:pt>
                <c:pt idx="21">
                  <c:v>-2.2727272727272707</c:v>
                </c:pt>
                <c:pt idx="22">
                  <c:v>3.1007751937984551</c:v>
                </c:pt>
                <c:pt idx="23">
                  <c:v>-2.2556390977443663</c:v>
                </c:pt>
                <c:pt idx="24">
                  <c:v>-7.6923076923076872</c:v>
                </c:pt>
                <c:pt idx="25">
                  <c:v>-5.0000000000000044</c:v>
                </c:pt>
                <c:pt idx="26">
                  <c:v>2.6315789473684292</c:v>
                </c:pt>
                <c:pt idx="27">
                  <c:v>2.7350427350427253</c:v>
                </c:pt>
                <c:pt idx="28">
                  <c:v>4.8252911813643884</c:v>
                </c:pt>
                <c:pt idx="29">
                  <c:v>-4.7619047619047672</c:v>
                </c:pt>
                <c:pt idx="30">
                  <c:v>2.4999999999999911</c:v>
                </c:pt>
                <c:pt idx="31">
                  <c:v>-0.81300813008130524</c:v>
                </c:pt>
                <c:pt idx="32">
                  <c:v>-1.6393442622950838</c:v>
                </c:pt>
                <c:pt idx="33">
                  <c:v>5.8333333333333348</c:v>
                </c:pt>
                <c:pt idx="34">
                  <c:v>5.5118110236220375</c:v>
                </c:pt>
                <c:pt idx="35">
                  <c:v>-3.8805970149253688</c:v>
                </c:pt>
                <c:pt idx="36">
                  <c:v>9.7826086956521721</c:v>
                </c:pt>
                <c:pt idx="37">
                  <c:v>-6.6478076379066442</c:v>
                </c:pt>
                <c:pt idx="38">
                  <c:v>1.5151515151515138</c:v>
                </c:pt>
                <c:pt idx="39">
                  <c:v>0.44776119402984982</c:v>
                </c:pt>
                <c:pt idx="40">
                  <c:v>-0.44576523031203408</c:v>
                </c:pt>
                <c:pt idx="41">
                  <c:v>-1.4925373134328401</c:v>
                </c:pt>
                <c:pt idx="42">
                  <c:v>-15.151515151515149</c:v>
                </c:pt>
                <c:pt idx="43">
                  <c:v>0.89285714285713969</c:v>
                </c:pt>
                <c:pt idx="44">
                  <c:v>-4.4247787610619422</c:v>
                </c:pt>
                <c:pt idx="45">
                  <c:v>0</c:v>
                </c:pt>
                <c:pt idx="46">
                  <c:v>3.7037037037036979</c:v>
                </c:pt>
                <c:pt idx="47">
                  <c:v>-8.03571428571429</c:v>
                </c:pt>
                <c:pt idx="48">
                  <c:v>0</c:v>
                </c:pt>
                <c:pt idx="49">
                  <c:v>6.6019417475728259</c:v>
                </c:pt>
                <c:pt idx="50">
                  <c:v>3.8251366120218622</c:v>
                </c:pt>
                <c:pt idx="51">
                  <c:v>-0.87719298245614308</c:v>
                </c:pt>
                <c:pt idx="52">
                  <c:v>6.1946902654867353</c:v>
                </c:pt>
                <c:pt idx="53">
                  <c:v>-5.1666666666666643</c:v>
                </c:pt>
                <c:pt idx="54">
                  <c:v>-10.36906854130053</c:v>
                </c:pt>
                <c:pt idx="55">
                  <c:v>2.9411764705882248</c:v>
                </c:pt>
                <c:pt idx="56">
                  <c:v>-8.3809523809523778</c:v>
                </c:pt>
                <c:pt idx="57">
                  <c:v>-10.810810810810811</c:v>
                </c:pt>
                <c:pt idx="58">
                  <c:v>-2.5641025641025661</c:v>
                </c:pt>
                <c:pt idx="59">
                  <c:v>-6.6985645933014375</c:v>
                </c:pt>
                <c:pt idx="60">
                  <c:v>-15.384615384615385</c:v>
                </c:pt>
                <c:pt idx="61">
                  <c:v>19.090909090909093</c:v>
                </c:pt>
                <c:pt idx="62">
                  <c:v>-15.776081424936383</c:v>
                </c:pt>
                <c:pt idx="63">
                  <c:v>-16.918429003021153</c:v>
                </c:pt>
                <c:pt idx="64">
                  <c:v>9.8181818181818148</c:v>
                </c:pt>
                <c:pt idx="65">
                  <c:v>5.9602649006622599</c:v>
                </c:pt>
                <c:pt idx="66">
                  <c:v>-1.8750000000000044</c:v>
                </c:pt>
                <c:pt idx="67">
                  <c:v>-6.0509554140127371</c:v>
                </c:pt>
                <c:pt idx="68">
                  <c:v>0</c:v>
                </c:pt>
                <c:pt idx="69">
                  <c:v>-41.016949152542367</c:v>
                </c:pt>
                <c:pt idx="70">
                  <c:v>13.793103448275868</c:v>
                </c:pt>
                <c:pt idx="71">
                  <c:v>-16.666666666666664</c:v>
                </c:pt>
                <c:pt idx="72">
                  <c:v>6.0606060606060552</c:v>
                </c:pt>
                <c:pt idx="73">
                  <c:v>-12</c:v>
                </c:pt>
                <c:pt idx="74">
                  <c:v>-22.72727272727273</c:v>
                </c:pt>
                <c:pt idx="75">
                  <c:v>-68.067226890756302</c:v>
                </c:pt>
                <c:pt idx="76">
                  <c:v>71.05263157894737</c:v>
                </c:pt>
                <c:pt idx="77">
                  <c:v>13.846153846153841</c:v>
                </c:pt>
                <c:pt idx="78">
                  <c:v>9.4594594594594525</c:v>
                </c:pt>
                <c:pt idx="79">
                  <c:v>-3.703703703703709</c:v>
                </c:pt>
                <c:pt idx="80">
                  <c:v>-5.1282051282051322</c:v>
                </c:pt>
                <c:pt idx="81">
                  <c:v>-29.729729729729726</c:v>
                </c:pt>
                <c:pt idx="82">
                  <c:v>5.7692307692307709</c:v>
                </c:pt>
                <c:pt idx="83">
                  <c:v>39.999999999999993</c:v>
                </c:pt>
                <c:pt idx="84">
                  <c:v>-18.181818181818176</c:v>
                </c:pt>
                <c:pt idx="85">
                  <c:v>11.111111111111116</c:v>
                </c:pt>
                <c:pt idx="86">
                  <c:v>10.000000000000009</c:v>
                </c:pt>
                <c:pt idx="87">
                  <c:v>-11.688311688311693</c:v>
                </c:pt>
                <c:pt idx="88">
                  <c:v>14.705882352941169</c:v>
                </c:pt>
                <c:pt idx="89">
                  <c:v>-5.1282051282051322</c:v>
                </c:pt>
                <c:pt idx="90">
                  <c:v>-12.16216216216216</c:v>
                </c:pt>
                <c:pt idx="91">
                  <c:v>6.1538461538461542</c:v>
                </c:pt>
                <c:pt idx="92">
                  <c:v>52.173913043478272</c:v>
                </c:pt>
                <c:pt idx="93">
                  <c:v>-5.7142857142857162</c:v>
                </c:pt>
                <c:pt idx="94">
                  <c:v>24.242424242424242</c:v>
                </c:pt>
                <c:pt idx="95">
                  <c:v>-10.569105691056912</c:v>
                </c:pt>
                <c:pt idx="96">
                  <c:v>3.6363636363636376</c:v>
                </c:pt>
                <c:pt idx="97">
                  <c:v>-2.6315789473684181</c:v>
                </c:pt>
                <c:pt idx="98">
                  <c:v>-5.4054054054054053</c:v>
                </c:pt>
                <c:pt idx="99">
                  <c:v>0</c:v>
                </c:pt>
                <c:pt idx="100">
                  <c:v>0</c:v>
                </c:pt>
                <c:pt idx="101">
                  <c:v>0.952380952380949</c:v>
                </c:pt>
                <c:pt idx="102">
                  <c:v>17.924528301886799</c:v>
                </c:pt>
                <c:pt idx="103">
                  <c:v>-19.199999999999996</c:v>
                </c:pt>
                <c:pt idx="104">
                  <c:v>2.9702970297029729</c:v>
                </c:pt>
                <c:pt idx="105">
                  <c:v>-3.8461538461538436</c:v>
                </c:pt>
                <c:pt idx="106">
                  <c:v>-1.0000000000000009</c:v>
                </c:pt>
                <c:pt idx="107">
                  <c:v>1.0101010101010166</c:v>
                </c:pt>
                <c:pt idx="108">
                  <c:v>1.0000000000000009</c:v>
                </c:pt>
                <c:pt idx="109">
                  <c:v>-1.980198019801982</c:v>
                </c:pt>
                <c:pt idx="110">
                  <c:v>-26.262626262626267</c:v>
                </c:pt>
                <c:pt idx="111">
                  <c:v>30.136986301369873</c:v>
                </c:pt>
                <c:pt idx="112">
                  <c:v>0</c:v>
                </c:pt>
                <c:pt idx="113">
                  <c:v>-4.2105263157894761</c:v>
                </c:pt>
                <c:pt idx="114">
                  <c:v>-3.2967032967032961</c:v>
                </c:pt>
                <c:pt idx="115">
                  <c:v>-2.2727272727272707</c:v>
                </c:pt>
                <c:pt idx="116">
                  <c:v>-2.3255813953488413</c:v>
                </c:pt>
                <c:pt idx="117">
                  <c:v>-9.5238095238095237</c:v>
                </c:pt>
                <c:pt idx="118">
                  <c:v>-1.3157894736842146</c:v>
                </c:pt>
                <c:pt idx="119">
                  <c:v>-6.6666666666666652</c:v>
                </c:pt>
                <c:pt idx="120">
                  <c:v>-1.4285714285714235</c:v>
                </c:pt>
                <c:pt idx="121">
                  <c:v>-24.637681159420289</c:v>
                </c:pt>
                <c:pt idx="122">
                  <c:v>7.6923076923076872</c:v>
                </c:pt>
                <c:pt idx="123">
                  <c:v>-14.28571428571429</c:v>
                </c:pt>
                <c:pt idx="124">
                  <c:v>16.666666666666675</c:v>
                </c:pt>
                <c:pt idx="125">
                  <c:v>-10.71428571428571</c:v>
                </c:pt>
                <c:pt idx="126">
                  <c:v>17.999999999999993</c:v>
                </c:pt>
                <c:pt idx="127">
                  <c:v>-11.864406779661019</c:v>
                </c:pt>
                <c:pt idx="128">
                  <c:v>1.9230769230769162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91-7F4A-9E3E-B9EEA074D1AE}"/>
            </c:ext>
          </c:extLst>
        </c:ser>
        <c:ser>
          <c:idx val="1"/>
          <c:order val="1"/>
          <c:tx>
            <c:strRef>
              <c:f>'Closing Prices - Monthly'!$L$2</c:f>
              <c:strCache>
                <c:ptCount val="1"/>
                <c:pt idx="0">
                  <c:v>Attacq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'Closing Prices - Monthly'!$L$3:$L$131</c:f>
              <c:numCache>
                <c:formatCode>0.00</c:formatCode>
                <c:ptCount val="129"/>
                <c:pt idx="1">
                  <c:v>2.2471910112359605</c:v>
                </c:pt>
                <c:pt idx="2">
                  <c:v>-2.4725274725274748</c:v>
                </c:pt>
                <c:pt idx="3">
                  <c:v>1.4084507042253502</c:v>
                </c:pt>
                <c:pt idx="4">
                  <c:v>0</c:v>
                </c:pt>
                <c:pt idx="5">
                  <c:v>0.55555555555555358</c:v>
                </c:pt>
                <c:pt idx="6">
                  <c:v>-2.0994475138121582</c:v>
                </c:pt>
                <c:pt idx="7">
                  <c:v>3.8374717832957206</c:v>
                </c:pt>
                <c:pt idx="8">
                  <c:v>0.4891304347826031</c:v>
                </c:pt>
                <c:pt idx="9">
                  <c:v>8.1665765278528859</c:v>
                </c:pt>
                <c:pt idx="10">
                  <c:v>7.4500000000000011</c:v>
                </c:pt>
                <c:pt idx="11">
                  <c:v>5.397859469520716</c:v>
                </c:pt>
                <c:pt idx="12">
                  <c:v>-2.8697571743929395</c:v>
                </c:pt>
                <c:pt idx="13">
                  <c:v>3.5454545454545405</c:v>
                </c:pt>
                <c:pt idx="14">
                  <c:v>1.1852502194907855</c:v>
                </c:pt>
                <c:pt idx="15">
                  <c:v>12.754880694143168</c:v>
                </c:pt>
                <c:pt idx="16">
                  <c:v>-4.1169680646402469</c:v>
                </c:pt>
                <c:pt idx="17">
                  <c:v>-5.6982343499197396</c:v>
                </c:pt>
                <c:pt idx="18">
                  <c:v>-5.5319148936170182</c:v>
                </c:pt>
                <c:pt idx="19">
                  <c:v>-0.9009009009009028</c:v>
                </c:pt>
                <c:pt idx="20">
                  <c:v>1.3636363636363669</c:v>
                </c:pt>
                <c:pt idx="21">
                  <c:v>-1.5695067264574036</c:v>
                </c:pt>
                <c:pt idx="22">
                  <c:v>-0.45558086560364419</c:v>
                </c:pt>
                <c:pt idx="23">
                  <c:v>-7.1853546910755188</c:v>
                </c:pt>
                <c:pt idx="24">
                  <c:v>-10.059171597633132</c:v>
                </c:pt>
                <c:pt idx="25">
                  <c:v>-7.6206140350877138</c:v>
                </c:pt>
                <c:pt idx="26">
                  <c:v>0.89020771513352859</c:v>
                </c:pt>
                <c:pt idx="27">
                  <c:v>14.705882352941169</c:v>
                </c:pt>
                <c:pt idx="28">
                  <c:v>6.820512820512814</c:v>
                </c:pt>
                <c:pt idx="29">
                  <c:v>-5.232837253960632</c:v>
                </c:pt>
                <c:pt idx="30">
                  <c:v>-4.7112462006078992</c:v>
                </c:pt>
                <c:pt idx="31">
                  <c:v>3.7214247740563478</c:v>
                </c:pt>
                <c:pt idx="32">
                  <c:v>-7.7396207073295749</c:v>
                </c:pt>
                <c:pt idx="33">
                  <c:v>-4.2222222222222268</c:v>
                </c:pt>
                <c:pt idx="34">
                  <c:v>-0.81206496519721227</c:v>
                </c:pt>
                <c:pt idx="35">
                  <c:v>-3.5672514619883078</c:v>
                </c:pt>
                <c:pt idx="36">
                  <c:v>2.4257125530624535</c:v>
                </c:pt>
                <c:pt idx="37">
                  <c:v>6.5719360568383678</c:v>
                </c:pt>
                <c:pt idx="38">
                  <c:v>0.44444444444444731</c:v>
                </c:pt>
                <c:pt idx="39">
                  <c:v>-5.7522123893805288</c:v>
                </c:pt>
                <c:pt idx="40">
                  <c:v>-0.23474178403756207</c:v>
                </c:pt>
                <c:pt idx="41">
                  <c:v>-1.4705882352941124</c:v>
                </c:pt>
                <c:pt idx="42">
                  <c:v>1.3134328358209046</c:v>
                </c:pt>
                <c:pt idx="43">
                  <c:v>5.3624042427813823</c:v>
                </c:pt>
                <c:pt idx="44">
                  <c:v>1.230425055928408</c:v>
                </c:pt>
                <c:pt idx="45">
                  <c:v>2.2099447513812098</c:v>
                </c:pt>
                <c:pt idx="46">
                  <c:v>0.81081081081080253</c:v>
                </c:pt>
                <c:pt idx="47">
                  <c:v>-2.5737265415549548</c:v>
                </c:pt>
                <c:pt idx="48">
                  <c:v>9.5211887727022493</c:v>
                </c:pt>
                <c:pt idx="49">
                  <c:v>-2.5125628140703515</c:v>
                </c:pt>
                <c:pt idx="50">
                  <c:v>-2.6288659793814451</c:v>
                </c:pt>
                <c:pt idx="51">
                  <c:v>4.499735309687658</c:v>
                </c:pt>
                <c:pt idx="52">
                  <c:v>-2.4822695035460973</c:v>
                </c:pt>
                <c:pt idx="53">
                  <c:v>-4.6753246753246769</c:v>
                </c:pt>
                <c:pt idx="54">
                  <c:v>-7.0844686648501405</c:v>
                </c:pt>
                <c:pt idx="55">
                  <c:v>-1.4662756598240456</c:v>
                </c:pt>
                <c:pt idx="56">
                  <c:v>-3.9285714285714257</c:v>
                </c:pt>
                <c:pt idx="57">
                  <c:v>-3.9653035935563796</c:v>
                </c:pt>
                <c:pt idx="58">
                  <c:v>-5.6774193548387082</c:v>
                </c:pt>
                <c:pt idx="59">
                  <c:v>0.88919288645690209</c:v>
                </c:pt>
                <c:pt idx="60">
                  <c:v>0</c:v>
                </c:pt>
                <c:pt idx="61">
                  <c:v>7.8644067796610262</c:v>
                </c:pt>
                <c:pt idx="62">
                  <c:v>-1.1313639220616012</c:v>
                </c:pt>
                <c:pt idx="63">
                  <c:v>-8.7730451366815014</c:v>
                </c:pt>
                <c:pt idx="64">
                  <c:v>-2.4390243902439046</c:v>
                </c:pt>
                <c:pt idx="65">
                  <c:v>-7.2142857142857171</c:v>
                </c:pt>
                <c:pt idx="66">
                  <c:v>1.000769822940728</c:v>
                </c:pt>
                <c:pt idx="67">
                  <c:v>-1.6768292682926789</c:v>
                </c:pt>
                <c:pt idx="68">
                  <c:v>-14.728682170542641</c:v>
                </c:pt>
                <c:pt idx="69">
                  <c:v>11.818181818181817</c:v>
                </c:pt>
                <c:pt idx="70">
                  <c:v>6.5853658536585424</c:v>
                </c:pt>
                <c:pt idx="71">
                  <c:v>-1.9832189168573655</c:v>
                </c:pt>
                <c:pt idx="72">
                  <c:v>-3.8910505836575848</c:v>
                </c:pt>
                <c:pt idx="73">
                  <c:v>-6.639676113360327</c:v>
                </c:pt>
                <c:pt idx="74">
                  <c:v>-19.774501300954029</c:v>
                </c:pt>
                <c:pt idx="75">
                  <c:v>-49.405405405405403</c:v>
                </c:pt>
                <c:pt idx="76">
                  <c:v>15.598290598290587</c:v>
                </c:pt>
                <c:pt idx="77">
                  <c:v>-11.275415896487983</c:v>
                </c:pt>
                <c:pt idx="78">
                  <c:v>4.5833333333333393</c:v>
                </c:pt>
                <c:pt idx="79">
                  <c:v>-17.131474103585653</c:v>
                </c:pt>
                <c:pt idx="80">
                  <c:v>-5.0480769230769269</c:v>
                </c:pt>
                <c:pt idx="81">
                  <c:v>-24.050632911392398</c:v>
                </c:pt>
                <c:pt idx="82">
                  <c:v>3.3333333333333437</c:v>
                </c:pt>
                <c:pt idx="83">
                  <c:v>20.967741935483875</c:v>
                </c:pt>
                <c:pt idx="84">
                  <c:v>32.533333333333324</c:v>
                </c:pt>
                <c:pt idx="85">
                  <c:v>-3.2193158953722323</c:v>
                </c:pt>
                <c:pt idx="86">
                  <c:v>6.0291060291060239</c:v>
                </c:pt>
                <c:pt idx="87">
                  <c:v>21.568627450980383</c:v>
                </c:pt>
                <c:pt idx="88">
                  <c:v>17.741935483870975</c:v>
                </c:pt>
                <c:pt idx="89">
                  <c:v>-4.7945205479452024</c:v>
                </c:pt>
                <c:pt idx="90">
                  <c:v>-1.2949640287769792</c:v>
                </c:pt>
                <c:pt idx="91">
                  <c:v>-3.0612244897959218</c:v>
                </c:pt>
                <c:pt idx="92">
                  <c:v>10.676691729323306</c:v>
                </c:pt>
                <c:pt idx="93">
                  <c:v>-3.9402173913043459</c:v>
                </c:pt>
                <c:pt idx="94">
                  <c:v>-7.3550212164073532</c:v>
                </c:pt>
                <c:pt idx="95">
                  <c:v>5.3435114503816772</c:v>
                </c:pt>
                <c:pt idx="96">
                  <c:v>15.797101449275353</c:v>
                </c:pt>
                <c:pt idx="97">
                  <c:v>-4.2553191489361648</c:v>
                </c:pt>
                <c:pt idx="98">
                  <c:v>-0.13071895424836555</c:v>
                </c:pt>
                <c:pt idx="99">
                  <c:v>-2.6178010471204161</c:v>
                </c:pt>
                <c:pt idx="100">
                  <c:v>-8.3333333333333375</c:v>
                </c:pt>
                <c:pt idx="101">
                  <c:v>-0.29325513196480912</c:v>
                </c:pt>
                <c:pt idx="102">
                  <c:v>-18.382352941176471</c:v>
                </c:pt>
                <c:pt idx="103">
                  <c:v>13.33333333333333</c:v>
                </c:pt>
                <c:pt idx="104">
                  <c:v>-6.2003179650238494</c:v>
                </c:pt>
                <c:pt idx="105">
                  <c:v>6.7796610169491567</c:v>
                </c:pt>
                <c:pt idx="106">
                  <c:v>8.0952380952380878</c:v>
                </c:pt>
                <c:pt idx="107">
                  <c:v>12.187958883994131</c:v>
                </c:pt>
                <c:pt idx="108">
                  <c:v>-1.8324607329842979</c:v>
                </c:pt>
                <c:pt idx="109">
                  <c:v>-2.6666666666666616</c:v>
                </c:pt>
                <c:pt idx="110">
                  <c:v>18.767123287671229</c:v>
                </c:pt>
                <c:pt idx="111">
                  <c:v>0.69204152249136008</c:v>
                </c:pt>
                <c:pt idx="112">
                  <c:v>3.0927835051546282</c:v>
                </c:pt>
                <c:pt idx="113">
                  <c:v>-11.111111111111116</c:v>
                </c:pt>
                <c:pt idx="114">
                  <c:v>5.7500000000000107</c:v>
                </c:pt>
                <c:pt idx="115">
                  <c:v>1.0638297872340496</c:v>
                </c:pt>
                <c:pt idx="116">
                  <c:v>-1.1695906432748537</c:v>
                </c:pt>
                <c:pt idx="117">
                  <c:v>0.59171597633136397</c:v>
                </c:pt>
                <c:pt idx="118">
                  <c:v>-5.2941176470588269</c:v>
                </c:pt>
                <c:pt idx="119">
                  <c:v>7.4534161490683148</c:v>
                </c:pt>
                <c:pt idx="120">
                  <c:v>6.5895953757225456</c:v>
                </c:pt>
                <c:pt idx="121">
                  <c:v>8.0260303687635481</c:v>
                </c:pt>
                <c:pt idx="122">
                  <c:v>-3.6144578313253017</c:v>
                </c:pt>
                <c:pt idx="123">
                  <c:v>11.145833333333343</c:v>
                </c:pt>
                <c:pt idx="124">
                  <c:v>-5.3420805998125598</c:v>
                </c:pt>
                <c:pt idx="125">
                  <c:v>-1.1881188118811892</c:v>
                </c:pt>
                <c:pt idx="126">
                  <c:v>8.7174348697394812</c:v>
                </c:pt>
                <c:pt idx="127">
                  <c:v>0.73732718894008453</c:v>
                </c:pt>
                <c:pt idx="128">
                  <c:v>-0.36596523330283404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91-7F4A-9E3E-B9EEA074D1AE}"/>
            </c:ext>
          </c:extLst>
        </c:ser>
        <c:ser>
          <c:idx val="2"/>
          <c:order val="2"/>
          <c:tx>
            <c:strRef>
              <c:f>'Closing Prices - Monthly'!$M$2</c:f>
              <c:strCache>
                <c:ptCount val="1"/>
                <c:pt idx="0">
                  <c:v>Growthpoint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'Closing Prices - Monthly'!$M$3:$M$131</c:f>
              <c:numCache>
                <c:formatCode>0.00</c:formatCode>
                <c:ptCount val="129"/>
                <c:pt idx="1">
                  <c:v>-9.5963756177924182</c:v>
                </c:pt>
                <c:pt idx="2">
                  <c:v>7.0615034168564961</c:v>
                </c:pt>
                <c:pt idx="3">
                  <c:v>3.8297872340425476</c:v>
                </c:pt>
                <c:pt idx="4">
                  <c:v>-0.4098360655737654</c:v>
                </c:pt>
                <c:pt idx="5">
                  <c:v>-3.2921810699588439</c:v>
                </c:pt>
                <c:pt idx="6">
                  <c:v>5.2340425531914869</c:v>
                </c:pt>
                <c:pt idx="7">
                  <c:v>0.36393044884754921</c:v>
                </c:pt>
                <c:pt idx="8">
                  <c:v>1.5310233682514163</c:v>
                </c:pt>
                <c:pt idx="9">
                  <c:v>-2.2222222222222254</c:v>
                </c:pt>
                <c:pt idx="10">
                  <c:v>8.563311688311682</c:v>
                </c:pt>
                <c:pt idx="11">
                  <c:v>3.5140186915887828</c:v>
                </c:pt>
                <c:pt idx="12">
                  <c:v>-0.72228241242325852</c:v>
                </c:pt>
                <c:pt idx="13">
                  <c:v>6.5842124408876046</c:v>
                </c:pt>
                <c:pt idx="14">
                  <c:v>1.2969283276450527</c:v>
                </c:pt>
                <c:pt idx="15">
                  <c:v>-3.4029649595687328</c:v>
                </c:pt>
                <c:pt idx="16">
                  <c:v>-2.6508545517963</c:v>
                </c:pt>
                <c:pt idx="17">
                  <c:v>-7.595843783590106</c:v>
                </c:pt>
                <c:pt idx="18">
                  <c:v>2.597906165180297</c:v>
                </c:pt>
                <c:pt idx="19">
                  <c:v>4.7619047619047672</c:v>
                </c:pt>
                <c:pt idx="20">
                  <c:v>-5.6277056277056259</c:v>
                </c:pt>
                <c:pt idx="21">
                  <c:v>-1.9495412844036664</c:v>
                </c:pt>
                <c:pt idx="22">
                  <c:v>-1.091617933723199</c:v>
                </c:pt>
                <c:pt idx="23">
                  <c:v>-4.8876625936145057</c:v>
                </c:pt>
                <c:pt idx="24">
                  <c:v>-3.7297969332780734</c:v>
                </c:pt>
                <c:pt idx="25">
                  <c:v>-1.8941024537236339</c:v>
                </c:pt>
                <c:pt idx="26">
                  <c:v>6.1430451952610765</c:v>
                </c:pt>
                <c:pt idx="27">
                  <c:v>1.5708970649028542</c:v>
                </c:pt>
                <c:pt idx="28">
                  <c:v>2.3606023606023596</c:v>
                </c:pt>
                <c:pt idx="29">
                  <c:v>-6.560636182902579</c:v>
                </c:pt>
                <c:pt idx="30">
                  <c:v>9.2765957446808489</c:v>
                </c:pt>
                <c:pt idx="31">
                  <c:v>2.6090342679127687</c:v>
                </c:pt>
                <c:pt idx="32">
                  <c:v>-3.4914611005692597</c:v>
                </c:pt>
                <c:pt idx="33">
                  <c:v>-0.47188360204483137</c:v>
                </c:pt>
                <c:pt idx="34">
                  <c:v>-0.67167127617542288</c:v>
                </c:pt>
                <c:pt idx="35">
                  <c:v>-1.0342084327764511</c:v>
                </c:pt>
                <c:pt idx="36">
                  <c:v>4.0594855305466249</c:v>
                </c:pt>
                <c:pt idx="37">
                  <c:v>1.5836230204712143</c:v>
                </c:pt>
                <c:pt idx="38">
                  <c:v>0.68441064638782301</c:v>
                </c:pt>
                <c:pt idx="39">
                  <c:v>-2.1903323262839836</c:v>
                </c:pt>
                <c:pt idx="40">
                  <c:v>-1.0810810810810811</c:v>
                </c:pt>
                <c:pt idx="41">
                  <c:v>-2.0686963309914153</c:v>
                </c:pt>
                <c:pt idx="42">
                  <c:v>-2.4312475089677155</c:v>
                </c:pt>
                <c:pt idx="43">
                  <c:v>1.225490196078427</c:v>
                </c:pt>
                <c:pt idx="44">
                  <c:v>1.4931396287328536</c:v>
                </c:pt>
                <c:pt idx="45">
                  <c:v>-3.379721669980118</c:v>
                </c:pt>
                <c:pt idx="46">
                  <c:v>0.86419753086419693</c:v>
                </c:pt>
                <c:pt idx="47">
                  <c:v>1.9991840065279431</c:v>
                </c:pt>
                <c:pt idx="48">
                  <c:v>10.640000000000004</c:v>
                </c:pt>
                <c:pt idx="49">
                  <c:v>0.36153289949385492</c:v>
                </c:pt>
                <c:pt idx="50">
                  <c:v>6.2680115273775261</c:v>
                </c:pt>
                <c:pt idx="51">
                  <c:v>-3.6949152542372854</c:v>
                </c:pt>
                <c:pt idx="52">
                  <c:v>2.428722280887019</c:v>
                </c:pt>
                <c:pt idx="53">
                  <c:v>-6.5292096219931262</c:v>
                </c:pt>
                <c:pt idx="54">
                  <c:v>-1.8750000000000044</c:v>
                </c:pt>
                <c:pt idx="55">
                  <c:v>-2.0232296740352207</c:v>
                </c:pt>
                <c:pt idx="56">
                  <c:v>-2.7151051625239009</c:v>
                </c:pt>
                <c:pt idx="57">
                  <c:v>-8.6871069182389959</c:v>
                </c:pt>
                <c:pt idx="58">
                  <c:v>-2.4967714162720589</c:v>
                </c:pt>
                <c:pt idx="59">
                  <c:v>4.2825607064017612</c:v>
                </c:pt>
                <c:pt idx="60">
                  <c:v>-1.3547840812870415</c:v>
                </c:pt>
                <c:pt idx="61">
                  <c:v>11.459227467811161</c:v>
                </c:pt>
                <c:pt idx="62">
                  <c:v>-5.9684251058914173</c:v>
                </c:pt>
                <c:pt idx="63">
                  <c:v>0</c:v>
                </c:pt>
                <c:pt idx="64">
                  <c:v>1.8837018837018826</c:v>
                </c:pt>
                <c:pt idx="65">
                  <c:v>-2.7733118971061121</c:v>
                </c:pt>
                <c:pt idx="66">
                  <c:v>0.37205456800331049</c:v>
                </c:pt>
                <c:pt idx="67">
                  <c:v>-1.7298187808896248</c:v>
                </c:pt>
                <c:pt idx="68">
                  <c:v>-3.6043587594300042</c:v>
                </c:pt>
                <c:pt idx="69">
                  <c:v>0.43478260869564966</c:v>
                </c:pt>
                <c:pt idx="70">
                  <c:v>-4.2857142857142811</c:v>
                </c:pt>
                <c:pt idx="71">
                  <c:v>3.1659882406151141</c:v>
                </c:pt>
                <c:pt idx="72">
                  <c:v>-3.068829460762823</c:v>
                </c:pt>
                <c:pt idx="73">
                  <c:v>-4.6132971506105847</c:v>
                </c:pt>
                <c:pt idx="74">
                  <c:v>-16.548127074442863</c:v>
                </c:pt>
                <c:pt idx="75">
                  <c:v>-26.875000000000004</c:v>
                </c:pt>
                <c:pt idx="76">
                  <c:v>8.2362082362082312</c:v>
                </c:pt>
                <c:pt idx="77">
                  <c:v>-10.409188801148606</c:v>
                </c:pt>
                <c:pt idx="78">
                  <c:v>6.9711538461538547</c:v>
                </c:pt>
                <c:pt idx="79">
                  <c:v>-0.44943820224718767</c:v>
                </c:pt>
                <c:pt idx="80">
                  <c:v>-8.1264108352144486</c:v>
                </c:pt>
                <c:pt idx="81">
                  <c:v>0.32760032760033031</c:v>
                </c:pt>
                <c:pt idx="82">
                  <c:v>-13.387755102040821</c:v>
                </c:pt>
                <c:pt idx="83">
                  <c:v>11.875589066917991</c:v>
                </c:pt>
                <c:pt idx="84">
                  <c:v>5.8972198820556043</c:v>
                </c:pt>
                <c:pt idx="85">
                  <c:v>-3.5799522673030992</c:v>
                </c:pt>
                <c:pt idx="86">
                  <c:v>12.788778877887786</c:v>
                </c:pt>
                <c:pt idx="87">
                  <c:v>-3.4381858083394334</c:v>
                </c:pt>
                <c:pt idx="88">
                  <c:v>10.000000000000009</c:v>
                </c:pt>
                <c:pt idx="89">
                  <c:v>-0.48209366391184227</c:v>
                </c:pt>
                <c:pt idx="90">
                  <c:v>3.114186851211076</c:v>
                </c:pt>
                <c:pt idx="91">
                  <c:v>-1.0067114093959773</c:v>
                </c:pt>
                <c:pt idx="92">
                  <c:v>4.9491525423728921</c:v>
                </c:pt>
                <c:pt idx="93">
                  <c:v>-7.622739018087854</c:v>
                </c:pt>
                <c:pt idx="94">
                  <c:v>-9.3706293706293682</c:v>
                </c:pt>
                <c:pt idx="95">
                  <c:v>3.009259259259256</c:v>
                </c:pt>
                <c:pt idx="96">
                  <c:v>15.131086142322104</c:v>
                </c:pt>
                <c:pt idx="97">
                  <c:v>-5.0748210800260267</c:v>
                </c:pt>
                <c:pt idx="98">
                  <c:v>-8.1562714187799816</c:v>
                </c:pt>
                <c:pt idx="99">
                  <c:v>9.8507462686567173</c:v>
                </c:pt>
                <c:pt idx="100">
                  <c:v>-4.0760869565217401</c:v>
                </c:pt>
                <c:pt idx="101">
                  <c:v>1.9830028328611915</c:v>
                </c:pt>
                <c:pt idx="102">
                  <c:v>-14.236111111111116</c:v>
                </c:pt>
                <c:pt idx="103">
                  <c:v>9.7165991902834037</c:v>
                </c:pt>
                <c:pt idx="104">
                  <c:v>-5.9778597785977823</c:v>
                </c:pt>
                <c:pt idx="105">
                  <c:v>-7.4568288854003129</c:v>
                </c:pt>
                <c:pt idx="106">
                  <c:v>9.8388464800678541</c:v>
                </c:pt>
                <c:pt idx="107">
                  <c:v>9.6525096525096554</c:v>
                </c:pt>
                <c:pt idx="108">
                  <c:v>2.3943661971830954</c:v>
                </c:pt>
                <c:pt idx="109">
                  <c:v>-3.5763411279229662</c:v>
                </c:pt>
                <c:pt idx="110">
                  <c:v>-4.1369472182596345</c:v>
                </c:pt>
                <c:pt idx="111">
                  <c:v>-2.8273809523809534</c:v>
                </c:pt>
                <c:pt idx="112">
                  <c:v>-2.5267993874425687</c:v>
                </c:pt>
                <c:pt idx="113">
                  <c:v>-8.1696779261586805</c:v>
                </c:pt>
                <c:pt idx="114">
                  <c:v>-0.25662959794696683</c:v>
                </c:pt>
                <c:pt idx="115">
                  <c:v>8.6620926243567773</c:v>
                </c:pt>
                <c:pt idx="116">
                  <c:v>-6.7876874506708766</c:v>
                </c:pt>
                <c:pt idx="117">
                  <c:v>-10.668924640135479</c:v>
                </c:pt>
                <c:pt idx="118">
                  <c:v>-8.1516587677725063</c:v>
                </c:pt>
                <c:pt idx="119">
                  <c:v>9.391124871001022</c:v>
                </c:pt>
                <c:pt idx="120">
                  <c:v>10.188679245283016</c:v>
                </c:pt>
                <c:pt idx="121">
                  <c:v>1.4554794520547976</c:v>
                </c:pt>
                <c:pt idx="122">
                  <c:v>-1.181434599156117</c:v>
                </c:pt>
                <c:pt idx="123">
                  <c:v>-3.8428693424423566</c:v>
                </c:pt>
                <c:pt idx="124">
                  <c:v>-2.8419182948490218</c:v>
                </c:pt>
                <c:pt idx="125">
                  <c:v>0.45703839122486212</c:v>
                </c:pt>
                <c:pt idx="126">
                  <c:v>10.828025477707005</c:v>
                </c:pt>
                <c:pt idx="127">
                  <c:v>1.3136288998357948</c:v>
                </c:pt>
                <c:pt idx="128">
                  <c:v>4.5380875202593263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91-7F4A-9E3E-B9EEA074D1AE}"/>
            </c:ext>
          </c:extLst>
        </c:ser>
        <c:ser>
          <c:idx val="3"/>
          <c:order val="3"/>
          <c:tx>
            <c:strRef>
              <c:f>'Closing Prices - Monthly'!$N$2</c:f>
              <c:strCache>
                <c:ptCount val="1"/>
                <c:pt idx="0">
                  <c:v>Hyprop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'Closing Prices - Monthly'!$N$3:$N$131</c:f>
              <c:numCache>
                <c:formatCode>0.00</c:formatCode>
                <c:ptCount val="129"/>
                <c:pt idx="1">
                  <c:v>-5.2941176470588269</c:v>
                </c:pt>
                <c:pt idx="2">
                  <c:v>6.6252587991718404</c:v>
                </c:pt>
                <c:pt idx="3">
                  <c:v>-0.64724919093851474</c:v>
                </c:pt>
                <c:pt idx="4">
                  <c:v>2.4495114006514607</c:v>
                </c:pt>
                <c:pt idx="5">
                  <c:v>0.50871168765103114</c:v>
                </c:pt>
                <c:pt idx="6">
                  <c:v>1.1261546248260146</c:v>
                </c:pt>
                <c:pt idx="7">
                  <c:v>3.7912912912912988</c:v>
                </c:pt>
                <c:pt idx="8">
                  <c:v>4.0988547317661217</c:v>
                </c:pt>
                <c:pt idx="9">
                  <c:v>0.48639258830340815</c:v>
                </c:pt>
                <c:pt idx="10">
                  <c:v>10.971533940301947</c:v>
                </c:pt>
                <c:pt idx="11">
                  <c:v>1.152767680963751</c:v>
                </c:pt>
                <c:pt idx="12">
                  <c:v>0.10266940451746365</c:v>
                </c:pt>
                <c:pt idx="13">
                  <c:v>8.5128205128205181</c:v>
                </c:pt>
                <c:pt idx="14">
                  <c:v>5.1984877126654006</c:v>
                </c:pt>
                <c:pt idx="15">
                  <c:v>6.0197663971248927</c:v>
                </c:pt>
                <c:pt idx="16">
                  <c:v>3.8135593220338881</c:v>
                </c:pt>
                <c:pt idx="17">
                  <c:v>-6.6204081632653011</c:v>
                </c:pt>
                <c:pt idx="18">
                  <c:v>5.7784771396101053</c:v>
                </c:pt>
                <c:pt idx="19">
                  <c:v>7.1239669421487628</c:v>
                </c:pt>
                <c:pt idx="20">
                  <c:v>-4.3357506557630039</c:v>
                </c:pt>
                <c:pt idx="21">
                  <c:v>-2.653225806451609</c:v>
                </c:pt>
                <c:pt idx="22">
                  <c:v>3.9681882197001084</c:v>
                </c:pt>
                <c:pt idx="23">
                  <c:v>-4.0159362549800797</c:v>
                </c:pt>
                <c:pt idx="24">
                  <c:v>-14.203885107089487</c:v>
                </c:pt>
                <c:pt idx="25">
                  <c:v>-2.157716497339135</c:v>
                </c:pt>
                <c:pt idx="26">
                  <c:v>2.8777689873417778</c:v>
                </c:pt>
                <c:pt idx="27">
                  <c:v>13.111602422378166</c:v>
                </c:pt>
                <c:pt idx="28">
                  <c:v>4.4191382680377256</c:v>
                </c:pt>
                <c:pt idx="29">
                  <c:v>-4.0123707984048185</c:v>
                </c:pt>
                <c:pt idx="30">
                  <c:v>10.132270646091236</c:v>
                </c:pt>
                <c:pt idx="31">
                  <c:v>3.8725075063515302</c:v>
                </c:pt>
                <c:pt idx="32">
                  <c:v>-4.7139045360213405</c:v>
                </c:pt>
                <c:pt idx="33">
                  <c:v>-6.0127566894835116</c:v>
                </c:pt>
                <c:pt idx="34">
                  <c:v>-0.9351982123644742</c:v>
                </c:pt>
                <c:pt idx="35">
                  <c:v>-5.5889724310776989</c:v>
                </c:pt>
                <c:pt idx="36">
                  <c:v>3.8049730112379443</c:v>
                </c:pt>
                <c:pt idx="37">
                  <c:v>2.3015940670019663</c:v>
                </c:pt>
                <c:pt idx="38">
                  <c:v>4.5329555870344151</c:v>
                </c:pt>
                <c:pt idx="39">
                  <c:v>-2.192108409724991</c:v>
                </c:pt>
                <c:pt idx="40">
                  <c:v>0.60309698451508353</c:v>
                </c:pt>
                <c:pt idx="41">
                  <c:v>-3.8156189241736915</c:v>
                </c:pt>
                <c:pt idx="42">
                  <c:v>-1.6676492883011873</c:v>
                </c:pt>
                <c:pt idx="43">
                  <c:v>1.2419700214132856</c:v>
                </c:pt>
                <c:pt idx="44">
                  <c:v>-3.443316412859565</c:v>
                </c:pt>
                <c:pt idx="45">
                  <c:v>-7.3687899763427716</c:v>
                </c:pt>
                <c:pt idx="46">
                  <c:v>0.59591373439273898</c:v>
                </c:pt>
                <c:pt idx="47">
                  <c:v>0.84626234132580969</c:v>
                </c:pt>
                <c:pt idx="48">
                  <c:v>9.3706293706293806</c:v>
                </c:pt>
                <c:pt idx="49">
                  <c:v>-1.1082693947144118</c:v>
                </c:pt>
                <c:pt idx="50">
                  <c:v>-5.9051724137931032</c:v>
                </c:pt>
                <c:pt idx="51">
                  <c:v>-0.8520384791571245</c:v>
                </c:pt>
                <c:pt idx="52">
                  <c:v>5.3409720938828231</c:v>
                </c:pt>
                <c:pt idx="53">
                  <c:v>-9.210526315789469</c:v>
                </c:pt>
                <c:pt idx="54">
                  <c:v>-1.1207729468599048</c:v>
                </c:pt>
                <c:pt idx="55">
                  <c:v>0.34199726402188713</c:v>
                </c:pt>
                <c:pt idx="56">
                  <c:v>-0.67192521180251541</c:v>
                </c:pt>
                <c:pt idx="57">
                  <c:v>-9.5098039215686274</c:v>
                </c:pt>
                <c:pt idx="58">
                  <c:v>-2.1993499458288213</c:v>
                </c:pt>
                <c:pt idx="59">
                  <c:v>-1.1853328902182381</c:v>
                </c:pt>
                <c:pt idx="60">
                  <c:v>-8.6322869955156918</c:v>
                </c:pt>
                <c:pt idx="61">
                  <c:v>10.429447852760742</c:v>
                </c:pt>
                <c:pt idx="62">
                  <c:v>-13.900000000000002</c:v>
                </c:pt>
                <c:pt idx="63">
                  <c:v>-9.0463285585236761</c:v>
                </c:pt>
                <c:pt idx="64">
                  <c:v>-0.68104426787741756</c:v>
                </c:pt>
                <c:pt idx="65">
                  <c:v>1.0428571428571454</c:v>
                </c:pt>
                <c:pt idx="66">
                  <c:v>-1.2158914180687153</c:v>
                </c:pt>
                <c:pt idx="67">
                  <c:v>-0.31487047373693899</c:v>
                </c:pt>
                <c:pt idx="68">
                  <c:v>-5.5132806891600827</c:v>
                </c:pt>
                <c:pt idx="69">
                  <c:v>-6.03251785442942</c:v>
                </c:pt>
                <c:pt idx="70">
                  <c:v>-4.5924967658473426</c:v>
                </c:pt>
                <c:pt idx="71">
                  <c:v>-0.10169491525423568</c:v>
                </c:pt>
                <c:pt idx="72">
                  <c:v>-4.9032914828639251</c:v>
                </c:pt>
                <c:pt idx="73">
                  <c:v>-3.8893844781445086</c:v>
                </c:pt>
                <c:pt idx="74">
                  <c:v>-17.152403935400041</c:v>
                </c:pt>
                <c:pt idx="75">
                  <c:v>-57.427739188886392</c:v>
                </c:pt>
                <c:pt idx="76">
                  <c:v>0</c:v>
                </c:pt>
                <c:pt idx="77">
                  <c:v>-10.263157894736841</c:v>
                </c:pt>
                <c:pt idx="78">
                  <c:v>31.319648093841646</c:v>
                </c:pt>
                <c:pt idx="79">
                  <c:v>-11.344350156319782</c:v>
                </c:pt>
                <c:pt idx="80">
                  <c:v>-6.0453400503778347</c:v>
                </c:pt>
                <c:pt idx="81">
                  <c:v>-12.117962466487931</c:v>
                </c:pt>
                <c:pt idx="82">
                  <c:v>22.574740695546058</c:v>
                </c:pt>
                <c:pt idx="83">
                  <c:v>40.169238427078156</c:v>
                </c:pt>
                <c:pt idx="84">
                  <c:v>4.8295454545454586</c:v>
                </c:pt>
                <c:pt idx="85">
                  <c:v>-15.921409214092142</c:v>
                </c:pt>
                <c:pt idx="86">
                  <c:v>13.980660757453656</c:v>
                </c:pt>
                <c:pt idx="87">
                  <c:v>-0.31813361611876534</c:v>
                </c:pt>
                <c:pt idx="88">
                  <c:v>8.1560283687943205</c:v>
                </c:pt>
                <c:pt idx="89">
                  <c:v>-13.803278688524589</c:v>
                </c:pt>
                <c:pt idx="90">
                  <c:v>0.79878280715099947</c:v>
                </c:pt>
                <c:pt idx="91">
                  <c:v>-7.1320754716981183</c:v>
                </c:pt>
                <c:pt idx="92">
                  <c:v>10.361641609102001</c:v>
                </c:pt>
                <c:pt idx="93">
                  <c:v>18.372606774668633</c:v>
                </c:pt>
                <c:pt idx="94">
                  <c:v>-7.9626749611197534</c:v>
                </c:pt>
                <c:pt idx="95">
                  <c:v>8.9557282865833088</c:v>
                </c:pt>
                <c:pt idx="96">
                  <c:v>15.53970223325063</c:v>
                </c:pt>
                <c:pt idx="97">
                  <c:v>-3.7315436241610711</c:v>
                </c:pt>
                <c:pt idx="98">
                  <c:v>-4.0435025097601773</c:v>
                </c:pt>
                <c:pt idx="99">
                  <c:v>1.7146178436501014</c:v>
                </c:pt>
                <c:pt idx="100">
                  <c:v>3.4285714285714253</c:v>
                </c:pt>
                <c:pt idx="101">
                  <c:v>2.1823204419889608</c:v>
                </c:pt>
                <c:pt idx="102">
                  <c:v>-10.273046769397132</c:v>
                </c:pt>
                <c:pt idx="103">
                  <c:v>11.358843025007538</c:v>
                </c:pt>
                <c:pt idx="104">
                  <c:v>-3.8149350649350655</c:v>
                </c:pt>
                <c:pt idx="105">
                  <c:v>-3.3192686357243373</c:v>
                </c:pt>
                <c:pt idx="106">
                  <c:v>7.7393075356415375</c:v>
                </c:pt>
                <c:pt idx="107">
                  <c:v>-7.2913853632190158</c:v>
                </c:pt>
                <c:pt idx="108">
                  <c:v>-2.0099038741625441</c:v>
                </c:pt>
                <c:pt idx="109">
                  <c:v>-0.56480380499405181</c:v>
                </c:pt>
                <c:pt idx="110">
                  <c:v>2.451420029895357</c:v>
                </c:pt>
                <c:pt idx="111">
                  <c:v>-13.335278669390139</c:v>
                </c:pt>
                <c:pt idx="112">
                  <c:v>7.5420875420875388</c:v>
                </c:pt>
                <c:pt idx="113">
                  <c:v>-5.5103318722604877</c:v>
                </c:pt>
                <c:pt idx="114">
                  <c:v>1.7561298873426168</c:v>
                </c:pt>
                <c:pt idx="115">
                  <c:v>4.037772712471499</c:v>
                </c:pt>
                <c:pt idx="116">
                  <c:v>2.1596244131455444</c:v>
                </c:pt>
                <c:pt idx="117">
                  <c:v>-2.1139705882352922</c:v>
                </c:pt>
                <c:pt idx="118">
                  <c:v>-11.236306729264477</c:v>
                </c:pt>
                <c:pt idx="119">
                  <c:v>-9.6614950634696726</c:v>
                </c:pt>
                <c:pt idx="120">
                  <c:v>21.42857142857142</c:v>
                </c:pt>
                <c:pt idx="121">
                  <c:v>3.2465445194471254</c:v>
                </c:pt>
                <c:pt idx="122">
                  <c:v>-2.334993773349936</c:v>
                </c:pt>
                <c:pt idx="123">
                  <c:v>-6.3755180108383769</c:v>
                </c:pt>
                <c:pt idx="124">
                  <c:v>-1.3278855975485171</c:v>
                </c:pt>
                <c:pt idx="125">
                  <c:v>-5.5900621118012417</c:v>
                </c:pt>
                <c:pt idx="126">
                  <c:v>14.766081871345026</c:v>
                </c:pt>
                <c:pt idx="127">
                  <c:v>2.8343949044586036</c:v>
                </c:pt>
                <c:pt idx="128">
                  <c:v>2.9730566738928488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F91-7F4A-9E3E-B9EEA074D1AE}"/>
            </c:ext>
          </c:extLst>
        </c:ser>
        <c:ser>
          <c:idx val="4"/>
          <c:order val="4"/>
          <c:tx>
            <c:strRef>
              <c:f>'Closing Prices - Monthly'!$O$2</c:f>
              <c:strCache>
                <c:ptCount val="1"/>
                <c:pt idx="0">
                  <c:v>Vukile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'Closing Prices - Monthly'!$O$3:$O$131</c:f>
              <c:numCache>
                <c:formatCode>0.00</c:formatCode>
                <c:ptCount val="129"/>
                <c:pt idx="1">
                  <c:v>-9.8816568047337299</c:v>
                </c:pt>
                <c:pt idx="2">
                  <c:v>5.2527905449770262</c:v>
                </c:pt>
                <c:pt idx="3">
                  <c:v>4.366812227074246</c:v>
                </c:pt>
                <c:pt idx="4">
                  <c:v>0.23909145248057762</c:v>
                </c:pt>
                <c:pt idx="5">
                  <c:v>2.1466905187835339</c:v>
                </c:pt>
                <c:pt idx="6">
                  <c:v>-0.58377116170461596</c:v>
                </c:pt>
                <c:pt idx="7">
                  <c:v>-2.524955960070463</c:v>
                </c:pt>
                <c:pt idx="8">
                  <c:v>0.66265060240964235</c:v>
                </c:pt>
                <c:pt idx="9">
                  <c:v>-0.41891083183722699</c:v>
                </c:pt>
                <c:pt idx="10">
                  <c:v>9.9759615384615419</c:v>
                </c:pt>
                <c:pt idx="11">
                  <c:v>-0.65573770491803574</c:v>
                </c:pt>
                <c:pt idx="12">
                  <c:v>-0.99009900990099098</c:v>
                </c:pt>
                <c:pt idx="13">
                  <c:v>9.6666666666666679</c:v>
                </c:pt>
                <c:pt idx="14">
                  <c:v>-0.15197568389058169</c:v>
                </c:pt>
                <c:pt idx="15">
                  <c:v>-2.3338406900050734</c:v>
                </c:pt>
                <c:pt idx="16">
                  <c:v>-0.93506493506493316</c:v>
                </c:pt>
                <c:pt idx="17">
                  <c:v>-1.678028316727842</c:v>
                </c:pt>
                <c:pt idx="18">
                  <c:v>-4.2666666666666631</c:v>
                </c:pt>
                <c:pt idx="19">
                  <c:v>0.77994428969359042</c:v>
                </c:pt>
                <c:pt idx="20">
                  <c:v>1.1608623548922115</c:v>
                </c:pt>
                <c:pt idx="21">
                  <c:v>0.65573770491802463</c:v>
                </c:pt>
                <c:pt idx="22">
                  <c:v>3.9630836047774176</c:v>
                </c:pt>
                <c:pt idx="23">
                  <c:v>-4.1775456919060039</c:v>
                </c:pt>
                <c:pt idx="24">
                  <c:v>-7.9019073569482234</c:v>
                </c:pt>
                <c:pt idx="25">
                  <c:v>-8.875739644970416</c:v>
                </c:pt>
                <c:pt idx="26">
                  <c:v>2.4025974025974062</c:v>
                </c:pt>
                <c:pt idx="27">
                  <c:v>7.7996195307545868</c:v>
                </c:pt>
                <c:pt idx="28">
                  <c:v>2.2352941176470686</c:v>
                </c:pt>
                <c:pt idx="29">
                  <c:v>-0.80552359033371213</c:v>
                </c:pt>
                <c:pt idx="30">
                  <c:v>-1.3341067285382868</c:v>
                </c:pt>
                <c:pt idx="31">
                  <c:v>5.8201058201058142</c:v>
                </c:pt>
                <c:pt idx="32">
                  <c:v>-5.2777777777777812</c:v>
                </c:pt>
                <c:pt idx="33">
                  <c:v>9.6774193548387011</c:v>
                </c:pt>
                <c:pt idx="34">
                  <c:v>-1.0695187165775444</c:v>
                </c:pt>
                <c:pt idx="35">
                  <c:v>-2.4324324324324298</c:v>
                </c:pt>
                <c:pt idx="36">
                  <c:v>3.4903047091412676</c:v>
                </c:pt>
                <c:pt idx="37">
                  <c:v>0.10706638115631772</c:v>
                </c:pt>
                <c:pt idx="38">
                  <c:v>0.37433155080213165</c:v>
                </c:pt>
                <c:pt idx="39">
                  <c:v>2.5572722429408667</c:v>
                </c:pt>
                <c:pt idx="40">
                  <c:v>-1.2987012987012991</c:v>
                </c:pt>
                <c:pt idx="41">
                  <c:v>-0.78947368421052877</c:v>
                </c:pt>
                <c:pt idx="42">
                  <c:v>-2.917771883289122</c:v>
                </c:pt>
                <c:pt idx="43">
                  <c:v>5.464480874316946</c:v>
                </c:pt>
                <c:pt idx="44">
                  <c:v>-2.8497409326424861</c:v>
                </c:pt>
                <c:pt idx="45">
                  <c:v>5.44</c:v>
                </c:pt>
                <c:pt idx="46">
                  <c:v>-0.35407182599899167</c:v>
                </c:pt>
                <c:pt idx="47">
                  <c:v>3.2994923857867953</c:v>
                </c:pt>
                <c:pt idx="48">
                  <c:v>1.9656019656019597</c:v>
                </c:pt>
                <c:pt idx="49">
                  <c:v>-0.43373493975903399</c:v>
                </c:pt>
                <c:pt idx="50">
                  <c:v>2.3233301064859546</c:v>
                </c:pt>
                <c:pt idx="51">
                  <c:v>3.5004730368968673</c:v>
                </c:pt>
                <c:pt idx="52">
                  <c:v>2.833638025594154</c:v>
                </c:pt>
                <c:pt idx="53">
                  <c:v>-2.8000000000000025</c:v>
                </c:pt>
                <c:pt idx="54">
                  <c:v>-11.019661636945589</c:v>
                </c:pt>
                <c:pt idx="55">
                  <c:v>0.41109969167523186</c:v>
                </c:pt>
                <c:pt idx="56">
                  <c:v>2.8659160696008268</c:v>
                </c:pt>
                <c:pt idx="57">
                  <c:v>0.34825870646766344</c:v>
                </c:pt>
                <c:pt idx="58">
                  <c:v>0.64452156668319827</c:v>
                </c:pt>
                <c:pt idx="59">
                  <c:v>4.9261083743842304</c:v>
                </c:pt>
                <c:pt idx="60">
                  <c:v>-6.3380281690140876</c:v>
                </c:pt>
                <c:pt idx="61">
                  <c:v>5.2631578947368363</c:v>
                </c:pt>
                <c:pt idx="62">
                  <c:v>-4.1904761904761889</c:v>
                </c:pt>
                <c:pt idx="63">
                  <c:v>-0.59642147117295874</c:v>
                </c:pt>
                <c:pt idx="64">
                  <c:v>2.750000000000008</c:v>
                </c:pt>
                <c:pt idx="65">
                  <c:v>0.72992700729928028</c:v>
                </c:pt>
                <c:pt idx="66">
                  <c:v>-7.2946859903381682</c:v>
                </c:pt>
                <c:pt idx="67">
                  <c:v>-1.6154247003647759</c:v>
                </c:pt>
                <c:pt idx="68">
                  <c:v>-0.84745762711864181</c:v>
                </c:pt>
                <c:pt idx="69">
                  <c:v>1.4957264957264904</c:v>
                </c:pt>
                <c:pt idx="70">
                  <c:v>1.7894736842105186</c:v>
                </c:pt>
                <c:pt idx="71">
                  <c:v>1.8614270941054833</c:v>
                </c:pt>
                <c:pt idx="72">
                  <c:v>-1.5228426395939132</c:v>
                </c:pt>
                <c:pt idx="73">
                  <c:v>-7.7319587628865927</c:v>
                </c:pt>
                <c:pt idx="74">
                  <c:v>-18.100558659217882</c:v>
                </c:pt>
                <c:pt idx="75">
                  <c:v>-51.705320600272856</c:v>
                </c:pt>
                <c:pt idx="76">
                  <c:v>-23.587570621468924</c:v>
                </c:pt>
                <c:pt idx="77">
                  <c:v>14.048059149722736</c:v>
                </c:pt>
                <c:pt idx="78">
                  <c:v>24.635332252836296</c:v>
                </c:pt>
                <c:pt idx="79">
                  <c:v>-23.537061118335501</c:v>
                </c:pt>
                <c:pt idx="80">
                  <c:v>-15.306122448979586</c:v>
                </c:pt>
                <c:pt idx="81">
                  <c:v>-2.008032128514059</c:v>
                </c:pt>
                <c:pt idx="82">
                  <c:v>-1.6393442622950838</c:v>
                </c:pt>
                <c:pt idx="83">
                  <c:v>44.999999999999993</c:v>
                </c:pt>
                <c:pt idx="84">
                  <c:v>14.942528735632177</c:v>
                </c:pt>
                <c:pt idx="85">
                  <c:v>-14.000000000000002</c:v>
                </c:pt>
                <c:pt idx="86">
                  <c:v>9.8837209302325526</c:v>
                </c:pt>
                <c:pt idx="87">
                  <c:v>14.417989417989418</c:v>
                </c:pt>
                <c:pt idx="88">
                  <c:v>29.24855491329479</c:v>
                </c:pt>
                <c:pt idx="89">
                  <c:v>-10.107334525939182</c:v>
                </c:pt>
                <c:pt idx="90">
                  <c:v>14.527363184079611</c:v>
                </c:pt>
                <c:pt idx="91">
                  <c:v>-8.5143353605560357</c:v>
                </c:pt>
                <c:pt idx="92">
                  <c:v>12.915479582146251</c:v>
                </c:pt>
                <c:pt idx="93">
                  <c:v>3.111858704793935</c:v>
                </c:pt>
                <c:pt idx="94">
                  <c:v>-0.897226753670477</c:v>
                </c:pt>
                <c:pt idx="95">
                  <c:v>2.9629629629629672</c:v>
                </c:pt>
                <c:pt idx="96">
                  <c:v>-1.1191047162270151</c:v>
                </c:pt>
                <c:pt idx="97">
                  <c:v>-4.365400161681487</c:v>
                </c:pt>
                <c:pt idx="98">
                  <c:v>6.1707523245984719</c:v>
                </c:pt>
                <c:pt idx="99">
                  <c:v>11.942675159235661</c:v>
                </c:pt>
                <c:pt idx="100">
                  <c:v>-4.3385490753911853</c:v>
                </c:pt>
                <c:pt idx="101">
                  <c:v>2.2304832713754719</c:v>
                </c:pt>
                <c:pt idx="102">
                  <c:v>-7.6363636363636411</c:v>
                </c:pt>
                <c:pt idx="103">
                  <c:v>11.811023622047244</c:v>
                </c:pt>
                <c:pt idx="104">
                  <c:v>-5.0000000000000044</c:v>
                </c:pt>
                <c:pt idx="105">
                  <c:v>-8.1541882876204568</c:v>
                </c:pt>
                <c:pt idx="106">
                  <c:v>8.5552865213882168</c:v>
                </c:pt>
                <c:pt idx="107">
                  <c:v>2.6765799256505574</c:v>
                </c:pt>
                <c:pt idx="108">
                  <c:v>-3.9102099927588729</c:v>
                </c:pt>
                <c:pt idx="109">
                  <c:v>-0.75357950263752471</c:v>
                </c:pt>
                <c:pt idx="110">
                  <c:v>1.8982536066818545</c:v>
                </c:pt>
                <c:pt idx="111">
                  <c:v>-7.3025335320417328</c:v>
                </c:pt>
                <c:pt idx="112">
                  <c:v>1.4469453376205754</c:v>
                </c:pt>
                <c:pt idx="113">
                  <c:v>-1.7432646592709933</c:v>
                </c:pt>
                <c:pt idx="114">
                  <c:v>1.1290322580645107</c:v>
                </c:pt>
                <c:pt idx="115">
                  <c:v>4.2264752791068672</c:v>
                </c:pt>
                <c:pt idx="116">
                  <c:v>2.3718439173680217</c:v>
                </c:pt>
                <c:pt idx="117">
                  <c:v>-2.0926756352765308</c:v>
                </c:pt>
                <c:pt idx="118">
                  <c:v>-5.1145038167938921</c:v>
                </c:pt>
                <c:pt idx="119">
                  <c:v>6.6773934030571303</c:v>
                </c:pt>
                <c:pt idx="120">
                  <c:v>6.4856711915535437</c:v>
                </c:pt>
                <c:pt idx="121">
                  <c:v>7.2946175637393695</c:v>
                </c:pt>
                <c:pt idx="122">
                  <c:v>-2.5082508250825031</c:v>
                </c:pt>
                <c:pt idx="123">
                  <c:v>2.7758970886933021</c:v>
                </c:pt>
                <c:pt idx="124">
                  <c:v>-0.19762845849802257</c:v>
                </c:pt>
                <c:pt idx="125">
                  <c:v>-3.1683168316831711</c:v>
                </c:pt>
                <c:pt idx="126">
                  <c:v>4.2944785276073594</c:v>
                </c:pt>
                <c:pt idx="127">
                  <c:v>7.6470588235294068</c:v>
                </c:pt>
                <c:pt idx="128">
                  <c:v>0.97146326654522497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F91-7F4A-9E3E-B9EEA074D1AE}"/>
            </c:ext>
          </c:extLst>
        </c:ser>
        <c:ser>
          <c:idx val="5"/>
          <c:order val="5"/>
          <c:tx>
            <c:strRef>
              <c:f>'Closing Prices - Monthly'!$P$2</c:f>
              <c:strCache>
                <c:ptCount val="1"/>
                <c:pt idx="0">
                  <c:v>Price Index 1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'Closing Prices - Monthly'!$P$3:$P$131</c:f>
              <c:numCache>
                <c:formatCode>0.00</c:formatCode>
                <c:ptCount val="129"/>
                <c:pt idx="1">
                  <c:v>-5.495521114744772</c:v>
                </c:pt>
                <c:pt idx="2">
                  <c:v>4.7393364928909998</c:v>
                </c:pt>
                <c:pt idx="3">
                  <c:v>1.1132658191481681</c:v>
                </c:pt>
                <c:pt idx="4">
                  <c:v>1.2288677368944345</c:v>
                </c:pt>
                <c:pt idx="5">
                  <c:v>0.2105115430496074</c:v>
                </c:pt>
                <c:pt idx="6">
                  <c:v>1.7015615153000541</c:v>
                </c:pt>
                <c:pt idx="7">
                  <c:v>2.0173505921233792</c:v>
                </c:pt>
                <c:pt idx="8">
                  <c:v>2.9763109941283616</c:v>
                </c:pt>
                <c:pt idx="9">
                  <c:v>0.89133569275134938</c:v>
                </c:pt>
                <c:pt idx="10">
                  <c:v>9.8025204625178617</c:v>
                </c:pt>
                <c:pt idx="11">
                  <c:v>1.8162456368691959</c:v>
                </c:pt>
                <c:pt idx="12">
                  <c:v>-6.3916327716440069E-2</c:v>
                </c:pt>
                <c:pt idx="13">
                  <c:v>7.2853072853072742</c:v>
                </c:pt>
                <c:pt idx="14">
                  <c:v>3.0999349663993092</c:v>
                </c:pt>
                <c:pt idx="15">
                  <c:v>4.4207317073170715</c:v>
                </c:pt>
                <c:pt idx="16">
                  <c:v>1.2081550465643076</c:v>
                </c:pt>
                <c:pt idx="17">
                  <c:v>-5.8293956727182294</c:v>
                </c:pt>
                <c:pt idx="18">
                  <c:v>2.7359636613320637</c:v>
                </c:pt>
                <c:pt idx="19">
                  <c:v>5.0485836203794099</c:v>
                </c:pt>
                <c:pt idx="20">
                  <c:v>-3.4111486321147133</c:v>
                </c:pt>
                <c:pt idx="21">
                  <c:v>-2.1179570328333952</c:v>
                </c:pt>
                <c:pt idx="22">
                  <c:v>2.7642613106946934</c:v>
                </c:pt>
                <c:pt idx="23">
                  <c:v>-4.4328027402780528</c:v>
                </c:pt>
                <c:pt idx="24">
                  <c:v>-11.596036263967957</c:v>
                </c:pt>
                <c:pt idx="25">
                  <c:v>-3.4939184354877306</c:v>
                </c:pt>
                <c:pt idx="26">
                  <c:v>3.0767329791177689</c:v>
                </c:pt>
                <c:pt idx="27">
                  <c:v>10.734835770798368</c:v>
                </c:pt>
                <c:pt idx="28">
                  <c:v>4.2110960757780758</c:v>
                </c:pt>
                <c:pt idx="29">
                  <c:v>-4.2123305458889426</c:v>
                </c:pt>
                <c:pt idx="30">
                  <c:v>7.1141958572823016</c:v>
                </c:pt>
                <c:pt idx="31">
                  <c:v>3.7157031487293768</c:v>
                </c:pt>
                <c:pt idx="32">
                  <c:v>-4.8028114017961805</c:v>
                </c:pt>
                <c:pt idx="33">
                  <c:v>-3.3890484003281429</c:v>
                </c:pt>
                <c:pt idx="34">
                  <c:v>-0.68460436236267297</c:v>
                </c:pt>
                <c:pt idx="35">
                  <c:v>-4.4191514374265273</c:v>
                </c:pt>
                <c:pt idx="36">
                  <c:v>3.8966847431095131</c:v>
                </c:pt>
                <c:pt idx="37">
                  <c:v>2.028626775721043</c:v>
                </c:pt>
                <c:pt idx="38">
                  <c:v>3.0958282790991998</c:v>
                </c:pt>
                <c:pt idx="39">
                  <c:v>-1.9746265602619162</c:v>
                </c:pt>
                <c:pt idx="40">
                  <c:v>7.3061267091101278E-2</c:v>
                </c:pt>
                <c:pt idx="41">
                  <c:v>-2.9933249895702896</c:v>
                </c:pt>
                <c:pt idx="42">
                  <c:v>-2.1073002902913696</c:v>
                </c:pt>
                <c:pt idx="43">
                  <c:v>2.037342119714447</c:v>
                </c:pt>
                <c:pt idx="44">
                  <c:v>-2.3034282331413802</c:v>
                </c:pt>
                <c:pt idx="45">
                  <c:v>-4.3188453699113065</c:v>
                </c:pt>
                <c:pt idx="46">
                  <c:v>0.64482699061545468</c:v>
                </c:pt>
                <c:pt idx="47">
                  <c:v>0.63497511584005295</c:v>
                </c:pt>
                <c:pt idx="48">
                  <c:v>8.4356525693497062</c:v>
                </c:pt>
                <c:pt idx="49">
                  <c:v>-0.76011742503669932</c:v>
                </c:pt>
                <c:pt idx="50">
                  <c:v>-2.6041941788600642</c:v>
                </c:pt>
                <c:pt idx="51">
                  <c:v>-0.26033192320208398</c:v>
                </c:pt>
                <c:pt idx="52">
                  <c:v>3.7792278412180469</c:v>
                </c:pt>
                <c:pt idx="53">
                  <c:v>-7.4613570867173244</c:v>
                </c:pt>
                <c:pt idx="54">
                  <c:v>-3.3803295396636512</c:v>
                </c:pt>
                <c:pt idx="55">
                  <c:v>-0.12306610407877283</c:v>
                </c:pt>
                <c:pt idx="56">
                  <c:v>-1.1382972481370546</c:v>
                </c:pt>
                <c:pt idx="57">
                  <c:v>-7.7155914297584394</c:v>
                </c:pt>
                <c:pt idx="58">
                  <c:v>-2.2316547687954214</c:v>
                </c:pt>
                <c:pt idx="59">
                  <c:v>0.49335613735035366</c:v>
                </c:pt>
                <c:pt idx="60">
                  <c:v>-6.5261504222033135</c:v>
                </c:pt>
                <c:pt idx="61">
                  <c:v>9.8109243697478874</c:v>
                </c:pt>
                <c:pt idx="62">
                  <c:v>-10.037625151457174</c:v>
                </c:pt>
                <c:pt idx="63">
                  <c:v>-6.4294321967817485</c:v>
                </c:pt>
                <c:pt idx="64">
                  <c:v>0.34090909090909172</c:v>
                </c:pt>
                <c:pt idx="65">
                  <c:v>-0.48320120800302568</c:v>
                </c:pt>
                <c:pt idx="66">
                  <c:v>-1.6766557924284942</c:v>
                </c:pt>
                <c:pt idx="67">
                  <c:v>-1.0493827160493741</c:v>
                </c:pt>
                <c:pt idx="68">
                  <c:v>-5.2713661883967644</c:v>
                </c:pt>
                <c:pt idx="69">
                  <c:v>-2.8811326967402073</c:v>
                </c:pt>
                <c:pt idx="70">
                  <c:v>-2.0681471435836429</c:v>
                </c:pt>
                <c:pt idx="71">
                  <c:v>0.3548554613120869</c:v>
                </c:pt>
                <c:pt idx="72">
                  <c:v>-3.6998706338939313</c:v>
                </c:pt>
                <c:pt idx="73">
                  <c:v>-5.1316496507254117</c:v>
                </c:pt>
                <c:pt idx="74">
                  <c:v>-17.55876522231663</c:v>
                </c:pt>
                <c:pt idx="75">
                  <c:v>-49.604946753692879</c:v>
                </c:pt>
                <c:pt idx="76">
                  <c:v>0.88616223585549214</c:v>
                </c:pt>
                <c:pt idx="77">
                  <c:v>-7.1171171171171217</c:v>
                </c:pt>
                <c:pt idx="78">
                  <c:v>19.447138700290999</c:v>
                </c:pt>
                <c:pt idx="79">
                  <c:v>-10.759236703207476</c:v>
                </c:pt>
                <c:pt idx="80">
                  <c:v>-7.8025477707006408</c:v>
                </c:pt>
                <c:pt idx="81">
                  <c:v>-8.6109055020972214</c:v>
                </c:pt>
                <c:pt idx="82">
                  <c:v>5.6965442764578933</c:v>
                </c:pt>
                <c:pt idx="83">
                  <c:v>31.57088122605365</c:v>
                </c:pt>
                <c:pt idx="84">
                  <c:v>8.114929139972805</c:v>
                </c:pt>
                <c:pt idx="85">
                  <c:v>-11.420362722212241</c:v>
                </c:pt>
                <c:pt idx="86">
                  <c:v>12.28461382525845</c:v>
                </c:pt>
                <c:pt idx="87">
                  <c:v>2.7802852500451225</c:v>
                </c:pt>
                <c:pt idx="88">
                  <c:v>12.910591955032501</c:v>
                </c:pt>
                <c:pt idx="89">
                  <c:v>-9.0230242688238977</c:v>
                </c:pt>
                <c:pt idx="90">
                  <c:v>3.3173734610123295</c:v>
                </c:pt>
                <c:pt idx="91">
                  <c:v>-5.279708705726593</c:v>
                </c:pt>
                <c:pt idx="92">
                  <c:v>9.9772846409226013</c:v>
                </c:pt>
                <c:pt idx="93">
                  <c:v>6.0851604702891748</c:v>
                </c:pt>
                <c:pt idx="94">
                  <c:v>-6.4250411861614616</c:v>
                </c:pt>
                <c:pt idx="95">
                  <c:v>5.7938540332906685</c:v>
                </c:pt>
                <c:pt idx="96">
                  <c:v>12.133131618759464</c:v>
                </c:pt>
                <c:pt idx="97">
                  <c:v>-4.1554236373448568</c:v>
                </c:pt>
                <c:pt idx="98">
                  <c:v>-2.7871621621621601</c:v>
                </c:pt>
                <c:pt idx="99">
                  <c:v>4.6481320590790576</c:v>
                </c:pt>
                <c:pt idx="100">
                  <c:v>-0.87173100871732467</c:v>
                </c:pt>
                <c:pt idx="101">
                  <c:v>1.8983807928531604</c:v>
                </c:pt>
                <c:pt idx="102">
                  <c:v>-10.9041095890411</c:v>
                </c:pt>
                <c:pt idx="103">
                  <c:v>10.716482164821661</c:v>
                </c:pt>
                <c:pt idx="104">
                  <c:v>-4.5688098875156236</c:v>
                </c:pt>
                <c:pt idx="105">
                  <c:v>-4.1763678696158379</c:v>
                </c:pt>
                <c:pt idx="106">
                  <c:v>8.1700835231586879</c:v>
                </c:pt>
                <c:pt idx="107">
                  <c:v>-0.35097571248069448</c:v>
                </c:pt>
                <c:pt idx="108">
                  <c:v>-1.4370245139475823</c:v>
                </c:pt>
                <c:pt idx="109">
                  <c:v>-1.4722698684962898</c:v>
                </c:pt>
                <c:pt idx="110">
                  <c:v>2.3211954156390435</c:v>
                </c:pt>
                <c:pt idx="111">
                  <c:v>-8.0107755565007821</c:v>
                </c:pt>
                <c:pt idx="112">
                  <c:v>3.6374845869297179</c:v>
                </c:pt>
                <c:pt idx="113">
                  <c:v>-6.0380725758477087</c:v>
                </c:pt>
                <c:pt idx="114">
                  <c:v>1.6935739157961427</c:v>
                </c:pt>
                <c:pt idx="115">
                  <c:v>4.4357976653696563</c:v>
                </c:pt>
                <c:pt idx="116">
                  <c:v>2.9806259314457684E-2</c:v>
                </c:pt>
                <c:pt idx="117">
                  <c:v>-3.3671036948748512</c:v>
                </c:pt>
                <c:pt idx="118">
                  <c:v>-8.6031452358927059</c:v>
                </c:pt>
                <c:pt idx="119">
                  <c:v>-0.75910931174089091</c:v>
                </c:pt>
                <c:pt idx="120">
                  <c:v>13.581506034336233</c:v>
                </c:pt>
                <c:pt idx="121">
                  <c:v>4.1604310086800211</c:v>
                </c:pt>
                <c:pt idx="122">
                  <c:v>-2.2844827586206873</c:v>
                </c:pt>
                <c:pt idx="123">
                  <c:v>-1.543890604322895</c:v>
                </c:pt>
                <c:pt idx="124">
                  <c:v>-1.8369175627240275</c:v>
                </c:pt>
                <c:pt idx="125">
                  <c:v>-3.3926669709417268</c:v>
                </c:pt>
                <c:pt idx="126">
                  <c:v>10.740157480314959</c:v>
                </c:pt>
                <c:pt idx="127">
                  <c:v>3.1712172923777038</c:v>
                </c:pt>
                <c:pt idx="128">
                  <c:v>2.2742935906271633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F91-7F4A-9E3E-B9EEA074D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87827648"/>
        <c:axId val="1087829360"/>
      </c:lineChart>
      <c:catAx>
        <c:axId val="10878276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7829360"/>
        <c:crosses val="autoZero"/>
        <c:auto val="1"/>
        <c:lblAlgn val="ctr"/>
        <c:lblOffset val="100"/>
        <c:noMultiLvlLbl val="0"/>
      </c:catAx>
      <c:valAx>
        <c:axId val="108782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7827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400050</xdr:colOff>
      <xdr:row>18</xdr:row>
      <xdr:rowOff>0</xdr:rowOff>
    </xdr:from>
    <xdr:to>
      <xdr:col>16</xdr:col>
      <xdr:colOff>19050</xdr:colOff>
      <xdr:row>31</xdr:row>
      <xdr:rowOff>101600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37745F8-0F45-A4B9-D56A-1DF2659A49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596900</xdr:colOff>
      <xdr:row>18</xdr:row>
      <xdr:rowOff>25400</xdr:rowOff>
    </xdr:from>
    <xdr:to>
      <xdr:col>23</xdr:col>
      <xdr:colOff>215900</xdr:colOff>
      <xdr:row>31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5E7A09A-C7CA-CE60-57FC-E14661FDB3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673100</xdr:colOff>
      <xdr:row>15</xdr:row>
      <xdr:rowOff>190500</xdr:rowOff>
    </xdr:from>
    <xdr:to>
      <xdr:col>30</xdr:col>
      <xdr:colOff>292100</xdr:colOff>
      <xdr:row>29</xdr:row>
      <xdr:rowOff>88900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A1F66E1-7E49-9D68-2030-AD0884E9B7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736600</xdr:colOff>
      <xdr:row>37</xdr:row>
      <xdr:rowOff>38100</xdr:rowOff>
    </xdr:from>
    <xdr:to>
      <xdr:col>30</xdr:col>
      <xdr:colOff>355600</xdr:colOff>
      <xdr:row>50</xdr:row>
      <xdr:rowOff>139700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99EC0BE-2946-E6C3-BEF8-7147B1022B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596900</xdr:colOff>
      <xdr:row>29</xdr:row>
      <xdr:rowOff>158750</xdr:rowOff>
    </xdr:from>
    <xdr:to>
      <xdr:col>31</xdr:col>
      <xdr:colOff>215900</xdr:colOff>
      <xdr:row>43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6226594-8F7A-CC82-CA1A-FA0E404D45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406400</xdr:colOff>
      <xdr:row>10</xdr:row>
      <xdr:rowOff>171450</xdr:rowOff>
    </xdr:from>
    <xdr:to>
      <xdr:col>31</xdr:col>
      <xdr:colOff>25400</xdr:colOff>
      <xdr:row>24</xdr:row>
      <xdr:rowOff>69850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07FFF6E-6972-876A-2699-9611C5D7C9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44B96-08EE-344F-88BB-D5F57D67BCC0}">
  <dimension ref="A1:W27"/>
  <sheetViews>
    <sheetView tabSelected="1" workbookViewId="0">
      <selection activeCell="F34" sqref="F34"/>
    </sheetView>
  </sheetViews>
  <sheetFormatPr baseColWidth="10" defaultRowHeight="16" x14ac:dyDescent="0.2"/>
  <sheetData>
    <row r="1" spans="1:23" x14ac:dyDescent="0.2">
      <c r="B1" s="10" t="s">
        <v>10</v>
      </c>
      <c r="C1" s="10"/>
      <c r="D1" s="10"/>
      <c r="E1" s="10"/>
      <c r="F1" s="10"/>
      <c r="G1" s="10"/>
      <c r="H1" s="10"/>
      <c r="I1" s="10"/>
      <c r="K1" s="10" t="s">
        <v>9</v>
      </c>
      <c r="L1" s="10"/>
      <c r="M1" s="10"/>
      <c r="N1" s="10"/>
      <c r="O1" s="10"/>
      <c r="P1" s="10"/>
      <c r="R1" s="10" t="s">
        <v>11</v>
      </c>
      <c r="S1" s="10"/>
      <c r="T1" s="10"/>
      <c r="U1" s="10"/>
      <c r="V1" s="10"/>
      <c r="W1" s="10"/>
    </row>
    <row r="2" spans="1:23" s="6" customForma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K2" s="6" t="str">
        <f>B2</f>
        <v>Accelerate</v>
      </c>
      <c r="L2" s="6" t="str">
        <f t="shared" ref="L2:O2" si="0">C2</f>
        <v>Attacq</v>
      </c>
      <c r="M2" s="6" t="str">
        <f t="shared" si="0"/>
        <v>Growthpoint</v>
      </c>
      <c r="N2" s="6" t="str">
        <f t="shared" si="0"/>
        <v>Hyprop</v>
      </c>
      <c r="O2" s="6" t="str">
        <f t="shared" si="0"/>
        <v>Vukile</v>
      </c>
      <c r="P2" s="6" t="str">
        <f>I2</f>
        <v>Price Index 1</v>
      </c>
      <c r="R2" s="6" t="str">
        <f>K2</f>
        <v>Accelerate</v>
      </c>
      <c r="S2" s="6" t="str">
        <f t="shared" ref="S2:W2" si="1">L2</f>
        <v>Attacq</v>
      </c>
      <c r="T2" s="6" t="str">
        <f t="shared" si="1"/>
        <v>Growthpoint</v>
      </c>
      <c r="U2" s="6" t="str">
        <f t="shared" si="1"/>
        <v>Hyprop</v>
      </c>
      <c r="V2" s="6" t="str">
        <f t="shared" si="1"/>
        <v>Vukile</v>
      </c>
      <c r="W2" s="6" t="str">
        <f t="shared" si="1"/>
        <v>Price Index 1</v>
      </c>
    </row>
    <row r="3" spans="1:23" x14ac:dyDescent="0.2">
      <c r="A3" s="1">
        <v>41639</v>
      </c>
      <c r="B3" s="2">
        <v>518</v>
      </c>
      <c r="C3" s="2">
        <v>1780</v>
      </c>
      <c r="D3" s="2">
        <v>2428</v>
      </c>
      <c r="E3" s="2">
        <v>7650</v>
      </c>
      <c r="F3" s="2">
        <v>1690</v>
      </c>
      <c r="G3" s="3">
        <f>SUM(B3:F3)</f>
        <v>14066</v>
      </c>
      <c r="H3">
        <f>COUNT(B3:F3)</f>
        <v>5</v>
      </c>
      <c r="I3" s="4">
        <f>G3/H3</f>
        <v>2813.2</v>
      </c>
      <c r="R3" s="7">
        <v>100</v>
      </c>
      <c r="S3" s="7">
        <v>100</v>
      </c>
      <c r="T3" s="7">
        <v>100</v>
      </c>
      <c r="U3" s="7">
        <v>100</v>
      </c>
      <c r="V3" s="7">
        <v>100</v>
      </c>
      <c r="W3" s="7">
        <v>100</v>
      </c>
    </row>
    <row r="4" spans="1:23" x14ac:dyDescent="0.2">
      <c r="A4" s="1">
        <v>42004</v>
      </c>
      <c r="B4" s="2">
        <v>700</v>
      </c>
      <c r="C4" s="2">
        <v>2200</v>
      </c>
      <c r="D4" s="2">
        <v>2749</v>
      </c>
      <c r="E4" s="2">
        <v>9750</v>
      </c>
      <c r="F4" s="2">
        <v>1800</v>
      </c>
      <c r="G4" s="3">
        <f t="shared" ref="G4:G14" si="2">SUM(B4:F4)</f>
        <v>17199</v>
      </c>
      <c r="H4">
        <f t="shared" ref="H4:H14" si="3">COUNT(B4:F4)</f>
        <v>5</v>
      </c>
      <c r="I4" s="4">
        <f t="shared" ref="I4:I14" si="4">G4/H4</f>
        <v>3439.8</v>
      </c>
      <c r="K4" s="5">
        <f>(B4/B3-1)*100</f>
        <v>35.13513513513513</v>
      </c>
      <c r="L4" s="5">
        <f t="shared" ref="L4:P4" si="5">(C4/C3-1)*100</f>
        <v>23.595505617977519</v>
      </c>
      <c r="M4" s="5">
        <f t="shared" si="5"/>
        <v>13.220757825370665</v>
      </c>
      <c r="N4" s="5">
        <f t="shared" si="5"/>
        <v>27.450980392156854</v>
      </c>
      <c r="O4" s="5">
        <f t="shared" si="5"/>
        <v>6.5088757396449815</v>
      </c>
      <c r="P4" s="5">
        <f t="shared" si="5"/>
        <v>22.273567467652498</v>
      </c>
      <c r="R4" s="5">
        <f>R3*(1+K4/100)</f>
        <v>135.13513513513513</v>
      </c>
      <c r="S4" s="5">
        <f t="shared" ref="S4:W4" si="6">S3*(1+L4/100)</f>
        <v>123.59550561797752</v>
      </c>
      <c r="T4" s="5">
        <f t="shared" si="6"/>
        <v>113.22075782537067</v>
      </c>
      <c r="U4" s="5">
        <f t="shared" si="6"/>
        <v>127.45098039215685</v>
      </c>
      <c r="V4" s="5">
        <f t="shared" si="6"/>
        <v>106.50887573964498</v>
      </c>
      <c r="W4" s="5">
        <f t="shared" si="6"/>
        <v>122.2735674676525</v>
      </c>
    </row>
    <row r="5" spans="1:23" x14ac:dyDescent="0.2">
      <c r="A5" s="1">
        <v>42369</v>
      </c>
      <c r="B5" s="2">
        <v>600</v>
      </c>
      <c r="C5" s="2">
        <v>1824</v>
      </c>
      <c r="D5" s="2">
        <v>2323</v>
      </c>
      <c r="E5" s="2">
        <v>10335</v>
      </c>
      <c r="F5" s="2">
        <v>1690</v>
      </c>
      <c r="G5" s="3">
        <f t="shared" si="2"/>
        <v>16772</v>
      </c>
      <c r="H5">
        <f t="shared" si="3"/>
        <v>5</v>
      </c>
      <c r="I5" s="4">
        <f t="shared" si="4"/>
        <v>3354.4</v>
      </c>
      <c r="K5" s="5">
        <f t="shared" ref="K5:K14" si="7">(B5/B4-1)*100</f>
        <v>-14.28571428571429</v>
      </c>
      <c r="L5" s="5">
        <f t="shared" ref="L5:L14" si="8">(C5/C4-1)*100</f>
        <v>-17.09090909090909</v>
      </c>
      <c r="M5" s="5">
        <f t="shared" ref="M5:M14" si="9">(D5/D4-1)*100</f>
        <v>-15.496544197890138</v>
      </c>
      <c r="N5" s="5">
        <f t="shared" ref="N5:N14" si="10">(E5/E4-1)*100</f>
        <v>6.0000000000000053</v>
      </c>
      <c r="O5" s="5">
        <f t="shared" ref="O5:O14" si="11">(F5/F4-1)*100</f>
        <v>-6.1111111111111116</v>
      </c>
      <c r="P5" s="5">
        <f t="shared" ref="P5:P14" si="12">(G5/G4-1)*100</f>
        <v>-2.4827024827024813</v>
      </c>
      <c r="R5" s="5">
        <f t="shared" ref="R5:R14" si="13">R4*(1+K5/100)</f>
        <v>115.83011583011582</v>
      </c>
      <c r="S5" s="5">
        <f t="shared" ref="S5:S14" si="14">S4*(1+L5/100)</f>
        <v>102.47191011235955</v>
      </c>
      <c r="T5" s="5">
        <f t="shared" ref="T5:T14" si="15">T4*(1+M5/100)</f>
        <v>95.675453047775946</v>
      </c>
      <c r="U5" s="5">
        <f t="shared" ref="U5:U14" si="16">U4*(1+N5/100)</f>
        <v>135.09803921568627</v>
      </c>
      <c r="V5" s="5">
        <f t="shared" ref="V5:V14" si="17">V4*(1+O5/100)</f>
        <v>100</v>
      </c>
      <c r="W5" s="5">
        <f t="shared" ref="W5:W14" si="18">W4*(1+P5/100)</f>
        <v>119.2378785724442</v>
      </c>
    </row>
    <row r="6" spans="1:23" x14ac:dyDescent="0.2">
      <c r="A6" s="1">
        <v>42735</v>
      </c>
      <c r="B6" s="2">
        <v>707</v>
      </c>
      <c r="C6" s="2">
        <v>1689</v>
      </c>
      <c r="D6" s="2">
        <v>2589</v>
      </c>
      <c r="E6" s="2">
        <v>11731</v>
      </c>
      <c r="F6" s="2">
        <v>1868</v>
      </c>
      <c r="G6" s="3">
        <f t="shared" si="2"/>
        <v>18584</v>
      </c>
      <c r="H6">
        <f t="shared" si="3"/>
        <v>5</v>
      </c>
      <c r="I6" s="4">
        <f t="shared" si="4"/>
        <v>3716.8</v>
      </c>
      <c r="K6" s="5">
        <f t="shared" si="7"/>
        <v>17.833333333333321</v>
      </c>
      <c r="L6" s="5">
        <f t="shared" si="8"/>
        <v>-7.4013157894736832</v>
      </c>
      <c r="M6" s="5">
        <f t="shared" si="9"/>
        <v>11.450710288420151</v>
      </c>
      <c r="N6" s="5">
        <f t="shared" si="10"/>
        <v>13.507498790517669</v>
      </c>
      <c r="O6" s="5">
        <f t="shared" si="11"/>
        <v>10.532544378698216</v>
      </c>
      <c r="P6" s="5">
        <f t="shared" si="12"/>
        <v>10.803720486525158</v>
      </c>
      <c r="R6" s="5">
        <f t="shared" si="13"/>
        <v>136.48648648648646</v>
      </c>
      <c r="S6" s="5">
        <f t="shared" si="14"/>
        <v>94.887640449438209</v>
      </c>
      <c r="T6" s="5">
        <f t="shared" si="15"/>
        <v>106.63097199341021</v>
      </c>
      <c r="U6" s="5">
        <f t="shared" si="16"/>
        <v>153.34640522875819</v>
      </c>
      <c r="V6" s="5">
        <f t="shared" si="17"/>
        <v>110.53254437869822</v>
      </c>
      <c r="W6" s="5">
        <f t="shared" si="18"/>
        <v>132.12000568747334</v>
      </c>
    </row>
    <row r="7" spans="1:23" x14ac:dyDescent="0.2">
      <c r="A7" s="1">
        <v>43100</v>
      </c>
      <c r="B7" s="2">
        <v>515</v>
      </c>
      <c r="C7" s="2">
        <v>1990</v>
      </c>
      <c r="D7" s="2">
        <v>2766</v>
      </c>
      <c r="E7" s="2">
        <v>11730</v>
      </c>
      <c r="F7" s="2">
        <v>2075</v>
      </c>
      <c r="G7" s="3">
        <f t="shared" si="2"/>
        <v>19076</v>
      </c>
      <c r="H7">
        <f t="shared" si="3"/>
        <v>5</v>
      </c>
      <c r="I7" s="4">
        <f t="shared" si="4"/>
        <v>3815.2</v>
      </c>
      <c r="K7" s="5">
        <f t="shared" si="7"/>
        <v>-27.157001414427164</v>
      </c>
      <c r="L7" s="5">
        <f t="shared" si="8"/>
        <v>17.821195973949088</v>
      </c>
      <c r="M7" s="5">
        <f t="shared" si="9"/>
        <v>6.8366164542294383</v>
      </c>
      <c r="N7" s="5">
        <f t="shared" si="10"/>
        <v>-8.5244224703795446E-3</v>
      </c>
      <c r="O7" s="5">
        <f t="shared" si="11"/>
        <v>11.081370449678808</v>
      </c>
      <c r="P7" s="5">
        <f t="shared" si="12"/>
        <v>2.6474386569091735</v>
      </c>
      <c r="R7" s="5">
        <f t="shared" si="13"/>
        <v>99.420849420849393</v>
      </c>
      <c r="S7" s="5">
        <f t="shared" si="14"/>
        <v>111.79775280898878</v>
      </c>
      <c r="T7" s="5">
        <f t="shared" si="15"/>
        <v>113.92092257001649</v>
      </c>
      <c r="U7" s="5">
        <f t="shared" si="16"/>
        <v>153.33333333333334</v>
      </c>
      <c r="V7" s="5">
        <f t="shared" si="17"/>
        <v>122.7810650887574</v>
      </c>
      <c r="W7" s="5">
        <f t="shared" si="18"/>
        <v>135.61780179155411</v>
      </c>
    </row>
    <row r="8" spans="1:23" x14ac:dyDescent="0.2">
      <c r="A8" s="1">
        <v>43465</v>
      </c>
      <c r="B8" s="2">
        <v>330</v>
      </c>
      <c r="C8" s="2">
        <v>1475</v>
      </c>
      <c r="D8" s="2">
        <v>2330</v>
      </c>
      <c r="E8" s="2">
        <v>8150</v>
      </c>
      <c r="F8" s="2">
        <v>1995</v>
      </c>
      <c r="G8" s="3">
        <f t="shared" si="2"/>
        <v>14280</v>
      </c>
      <c r="H8">
        <f t="shared" si="3"/>
        <v>5</v>
      </c>
      <c r="I8" s="4">
        <f t="shared" si="4"/>
        <v>2856</v>
      </c>
      <c r="K8" s="5">
        <f t="shared" si="7"/>
        <v>-35.922330097087375</v>
      </c>
      <c r="L8" s="5">
        <f t="shared" si="8"/>
        <v>-25.879396984924618</v>
      </c>
      <c r="M8" s="5">
        <f t="shared" si="9"/>
        <v>-15.762834417932037</v>
      </c>
      <c r="N8" s="5">
        <f t="shared" si="10"/>
        <v>-30.52003410059676</v>
      </c>
      <c r="O8" s="5">
        <f t="shared" si="11"/>
        <v>-3.8554216867469848</v>
      </c>
      <c r="P8" s="5">
        <f t="shared" si="12"/>
        <v>-25.141539106730971</v>
      </c>
      <c r="R8" s="5">
        <f t="shared" si="13"/>
        <v>63.706563706563692</v>
      </c>
      <c r="S8" s="5">
        <f t="shared" si="14"/>
        <v>82.86516853932585</v>
      </c>
      <c r="T8" s="5">
        <f t="shared" si="15"/>
        <v>95.963756177924225</v>
      </c>
      <c r="U8" s="5">
        <f t="shared" si="16"/>
        <v>106.53594771241831</v>
      </c>
      <c r="V8" s="5">
        <f t="shared" si="17"/>
        <v>118.04733727810651</v>
      </c>
      <c r="W8" s="5">
        <f t="shared" si="18"/>
        <v>101.52139911844164</v>
      </c>
    </row>
    <row r="9" spans="1:23" x14ac:dyDescent="0.2">
      <c r="A9" s="1">
        <v>43830</v>
      </c>
      <c r="B9" s="2">
        <v>175</v>
      </c>
      <c r="C9" s="2">
        <v>1235</v>
      </c>
      <c r="D9" s="2">
        <v>2211</v>
      </c>
      <c r="E9" s="2">
        <v>5605</v>
      </c>
      <c r="F9" s="2">
        <v>1940</v>
      </c>
      <c r="G9" s="3">
        <f t="shared" si="2"/>
        <v>11166</v>
      </c>
      <c r="H9">
        <f t="shared" si="3"/>
        <v>5</v>
      </c>
      <c r="I9" s="4">
        <f t="shared" si="4"/>
        <v>2233.1999999999998</v>
      </c>
      <c r="K9" s="5">
        <f t="shared" si="7"/>
        <v>-46.969696969696969</v>
      </c>
      <c r="L9" s="5">
        <f t="shared" si="8"/>
        <v>-16.271186440677965</v>
      </c>
      <c r="M9" s="5">
        <f t="shared" si="9"/>
        <v>-5.1072961373390573</v>
      </c>
      <c r="N9" s="5">
        <f t="shared" si="10"/>
        <v>-31.226993865030671</v>
      </c>
      <c r="O9" s="5">
        <f t="shared" si="11"/>
        <v>-2.7568922305764465</v>
      </c>
      <c r="P9" s="5">
        <f t="shared" si="12"/>
        <v>-21.806722689075631</v>
      </c>
      <c r="R9" s="5">
        <f t="shared" si="13"/>
        <v>33.783783783783775</v>
      </c>
      <c r="S9" s="5">
        <f t="shared" si="14"/>
        <v>69.382022471910119</v>
      </c>
      <c r="T9" s="5">
        <f t="shared" si="15"/>
        <v>91.062602965403627</v>
      </c>
      <c r="U9" s="5">
        <f t="shared" si="16"/>
        <v>73.267973856209153</v>
      </c>
      <c r="V9" s="5">
        <f t="shared" si="17"/>
        <v>114.79289940828401</v>
      </c>
      <c r="W9" s="5">
        <f t="shared" si="18"/>
        <v>79.3829091426134</v>
      </c>
    </row>
    <row r="10" spans="1:23" x14ac:dyDescent="0.2">
      <c r="A10" s="1">
        <v>44196</v>
      </c>
      <c r="B10" s="2">
        <v>63</v>
      </c>
      <c r="C10" s="2">
        <v>497</v>
      </c>
      <c r="D10" s="2">
        <v>1257</v>
      </c>
      <c r="E10" s="2">
        <v>2952</v>
      </c>
      <c r="F10" s="2">
        <v>800</v>
      </c>
      <c r="G10" s="3">
        <f t="shared" si="2"/>
        <v>5569</v>
      </c>
      <c r="H10">
        <f t="shared" si="3"/>
        <v>5</v>
      </c>
      <c r="I10" s="4">
        <f t="shared" si="4"/>
        <v>1113.8</v>
      </c>
      <c r="K10" s="5">
        <f t="shared" si="7"/>
        <v>-64</v>
      </c>
      <c r="L10" s="5">
        <f t="shared" si="8"/>
        <v>-59.757085020242918</v>
      </c>
      <c r="M10" s="5">
        <f t="shared" si="9"/>
        <v>-43.147896879240164</v>
      </c>
      <c r="N10" s="5">
        <f t="shared" si="10"/>
        <v>-47.332738626226579</v>
      </c>
      <c r="O10" s="5">
        <f t="shared" si="11"/>
        <v>-58.762886597938149</v>
      </c>
      <c r="P10" s="5">
        <f t="shared" si="12"/>
        <v>-50.125380619738493</v>
      </c>
      <c r="R10" s="5">
        <f t="shared" si="13"/>
        <v>12.162162162162158</v>
      </c>
      <c r="S10" s="5">
        <f t="shared" si="14"/>
        <v>27.921348314606742</v>
      </c>
      <c r="T10" s="5">
        <f t="shared" si="15"/>
        <v>51.771004942339374</v>
      </c>
      <c r="U10" s="5">
        <f t="shared" si="16"/>
        <v>38.588235294117652</v>
      </c>
      <c r="V10" s="5">
        <f t="shared" si="17"/>
        <v>47.337278106508869</v>
      </c>
      <c r="W10" s="5">
        <f t="shared" si="18"/>
        <v>39.591923787857247</v>
      </c>
    </row>
    <row r="11" spans="1:23" x14ac:dyDescent="0.2">
      <c r="A11" s="1">
        <v>44561</v>
      </c>
      <c r="B11" s="2">
        <v>114</v>
      </c>
      <c r="C11" s="2">
        <v>799</v>
      </c>
      <c r="D11" s="2">
        <v>1537</v>
      </c>
      <c r="E11" s="2">
        <v>3725</v>
      </c>
      <c r="F11" s="2">
        <v>1237</v>
      </c>
      <c r="G11" s="3">
        <f t="shared" si="2"/>
        <v>7412</v>
      </c>
      <c r="H11">
        <f t="shared" si="3"/>
        <v>5</v>
      </c>
      <c r="I11" s="4">
        <f t="shared" si="4"/>
        <v>1482.4</v>
      </c>
      <c r="K11" s="5">
        <f t="shared" si="7"/>
        <v>80.952380952380949</v>
      </c>
      <c r="L11" s="5">
        <f t="shared" si="8"/>
        <v>60.764587525150901</v>
      </c>
      <c r="M11" s="5">
        <f t="shared" si="9"/>
        <v>22.275258552108191</v>
      </c>
      <c r="N11" s="5">
        <f t="shared" si="10"/>
        <v>26.185636856368568</v>
      </c>
      <c r="O11" s="5">
        <f t="shared" si="11"/>
        <v>54.624999999999993</v>
      </c>
      <c r="P11" s="5">
        <f t="shared" si="12"/>
        <v>33.093912731190514</v>
      </c>
      <c r="R11" s="5">
        <f t="shared" si="13"/>
        <v>22.007722007721998</v>
      </c>
      <c r="S11" s="5">
        <f t="shared" si="14"/>
        <v>44.887640449438202</v>
      </c>
      <c r="T11" s="5">
        <f t="shared" si="15"/>
        <v>63.303130148270178</v>
      </c>
      <c r="U11" s="5">
        <f t="shared" si="16"/>
        <v>48.692810457516345</v>
      </c>
      <c r="V11" s="5">
        <f t="shared" si="17"/>
        <v>73.195266272189329</v>
      </c>
      <c r="W11" s="5">
        <f t="shared" si="18"/>
        <v>52.694440494810181</v>
      </c>
    </row>
    <row r="12" spans="1:23" x14ac:dyDescent="0.2">
      <c r="A12" s="1">
        <v>44926</v>
      </c>
      <c r="B12" s="2">
        <v>101</v>
      </c>
      <c r="C12" s="2">
        <v>750</v>
      </c>
      <c r="D12" s="2">
        <v>1454</v>
      </c>
      <c r="E12" s="2">
        <v>3364</v>
      </c>
      <c r="F12" s="2">
        <v>1327</v>
      </c>
      <c r="G12" s="3">
        <f t="shared" si="2"/>
        <v>6996</v>
      </c>
      <c r="H12">
        <f t="shared" si="3"/>
        <v>5</v>
      </c>
      <c r="I12" s="4">
        <f t="shared" si="4"/>
        <v>1399.2</v>
      </c>
      <c r="K12" s="5">
        <f t="shared" si="7"/>
        <v>-11.403508771929827</v>
      </c>
      <c r="L12" s="5">
        <f t="shared" si="8"/>
        <v>-6.1326658322903622</v>
      </c>
      <c r="M12" s="5">
        <f t="shared" si="9"/>
        <v>-5.4001301236174415</v>
      </c>
      <c r="N12" s="5">
        <f t="shared" si="10"/>
        <v>-9.6912751677852285</v>
      </c>
      <c r="O12" s="5">
        <f t="shared" si="11"/>
        <v>7.2756669361358162</v>
      </c>
      <c r="P12" s="5">
        <f t="shared" si="12"/>
        <v>-5.6125202374527783</v>
      </c>
      <c r="R12" s="5">
        <f t="shared" si="13"/>
        <v>19.498069498069491</v>
      </c>
      <c r="S12" s="5">
        <f t="shared" si="14"/>
        <v>42.134831460674157</v>
      </c>
      <c r="T12" s="5">
        <f t="shared" si="15"/>
        <v>59.884678747940683</v>
      </c>
      <c r="U12" s="5">
        <f t="shared" si="16"/>
        <v>43.973856209150334</v>
      </c>
      <c r="V12" s="5">
        <f t="shared" si="17"/>
        <v>78.520710059171577</v>
      </c>
      <c r="W12" s="5">
        <f t="shared" si="18"/>
        <v>49.736954358026445</v>
      </c>
    </row>
    <row r="13" spans="1:23" x14ac:dyDescent="0.2">
      <c r="A13" s="1">
        <v>45291</v>
      </c>
      <c r="B13" s="2">
        <v>69</v>
      </c>
      <c r="C13" s="2">
        <v>922</v>
      </c>
      <c r="D13" s="2">
        <v>1168</v>
      </c>
      <c r="E13" s="2">
        <v>3111</v>
      </c>
      <c r="F13" s="2">
        <v>1412</v>
      </c>
      <c r="G13" s="3">
        <f t="shared" si="2"/>
        <v>6682</v>
      </c>
      <c r="H13">
        <f t="shared" si="3"/>
        <v>5</v>
      </c>
      <c r="I13" s="4">
        <f t="shared" si="4"/>
        <v>1336.4</v>
      </c>
      <c r="K13" s="5">
        <f t="shared" si="7"/>
        <v>-31.683168316831679</v>
      </c>
      <c r="L13" s="5">
        <f t="shared" si="8"/>
        <v>22.933333333333337</v>
      </c>
      <c r="M13" s="5">
        <f t="shared" si="9"/>
        <v>-19.669876203576344</v>
      </c>
      <c r="N13" s="5">
        <f t="shared" si="10"/>
        <v>-7.5208085612366249</v>
      </c>
      <c r="O13" s="5">
        <f t="shared" si="11"/>
        <v>6.4054257724189823</v>
      </c>
      <c r="P13" s="5">
        <f t="shared" si="12"/>
        <v>-4.4882790165808988</v>
      </c>
      <c r="R13" s="5">
        <f t="shared" si="13"/>
        <v>13.320463320463316</v>
      </c>
      <c r="S13" s="5">
        <f t="shared" si="14"/>
        <v>51.797752808988768</v>
      </c>
      <c r="T13" s="5">
        <f t="shared" si="15"/>
        <v>48.105436573311358</v>
      </c>
      <c r="U13" s="5">
        <f t="shared" si="16"/>
        <v>40.666666666666671</v>
      </c>
      <c r="V13" s="5">
        <f t="shared" si="17"/>
        <v>83.550295857988132</v>
      </c>
      <c r="W13" s="5">
        <f t="shared" si="18"/>
        <v>47.504621072088725</v>
      </c>
    </row>
    <row r="14" spans="1:23" x14ac:dyDescent="0.2">
      <c r="A14" s="1">
        <v>45657</v>
      </c>
      <c r="B14" s="2">
        <v>53</v>
      </c>
      <c r="C14" s="2">
        <v>1089</v>
      </c>
      <c r="D14" s="2">
        <v>1290</v>
      </c>
      <c r="E14" s="2">
        <v>3325</v>
      </c>
      <c r="F14" s="2">
        <v>1663</v>
      </c>
      <c r="G14" s="3">
        <f t="shared" si="2"/>
        <v>7420</v>
      </c>
      <c r="H14">
        <f t="shared" si="3"/>
        <v>5</v>
      </c>
      <c r="I14" s="4">
        <f t="shared" si="4"/>
        <v>1484</v>
      </c>
      <c r="K14" s="5">
        <f t="shared" si="7"/>
        <v>-23.188405797101453</v>
      </c>
      <c r="L14" s="5">
        <f t="shared" si="8"/>
        <v>18.112798264642073</v>
      </c>
      <c r="M14" s="5">
        <f t="shared" si="9"/>
        <v>10.445205479452046</v>
      </c>
      <c r="N14" s="5">
        <f t="shared" si="10"/>
        <v>6.8788171006107346</v>
      </c>
      <c r="O14" s="5">
        <f t="shared" si="11"/>
        <v>17.776203966005653</v>
      </c>
      <c r="P14" s="5">
        <f t="shared" si="12"/>
        <v>11.044597425920388</v>
      </c>
      <c r="R14" s="5">
        <f t="shared" si="13"/>
        <v>10.231660231660229</v>
      </c>
      <c r="S14" s="5">
        <f t="shared" si="14"/>
        <v>61.179775280898873</v>
      </c>
      <c r="T14" s="5">
        <f t="shared" si="15"/>
        <v>53.130148270181202</v>
      </c>
      <c r="U14" s="5">
        <f t="shared" si="16"/>
        <v>43.464052287581701</v>
      </c>
      <c r="V14" s="5">
        <f t="shared" si="17"/>
        <v>98.402366863905272</v>
      </c>
      <c r="W14" s="5">
        <f t="shared" si="18"/>
        <v>52.751315228209869</v>
      </c>
    </row>
    <row r="17" spans="5:5" x14ac:dyDescent="0.2">
      <c r="E17" s="4"/>
    </row>
    <row r="18" spans="5:5" x14ac:dyDescent="0.2">
      <c r="E18" s="4"/>
    </row>
    <row r="19" spans="5:5" x14ac:dyDescent="0.2">
      <c r="E19" s="4"/>
    </row>
    <row r="20" spans="5:5" x14ac:dyDescent="0.2">
      <c r="E20" s="4"/>
    </row>
    <row r="21" spans="5:5" x14ac:dyDescent="0.2">
      <c r="E21" s="4"/>
    </row>
    <row r="22" spans="5:5" x14ac:dyDescent="0.2">
      <c r="E22" s="4"/>
    </row>
    <row r="23" spans="5:5" x14ac:dyDescent="0.2">
      <c r="E23" s="4"/>
    </row>
    <row r="24" spans="5:5" x14ac:dyDescent="0.2">
      <c r="E24" s="4"/>
    </row>
    <row r="25" spans="5:5" x14ac:dyDescent="0.2">
      <c r="E25" s="4"/>
    </row>
    <row r="26" spans="5:5" x14ac:dyDescent="0.2">
      <c r="E26" s="4"/>
    </row>
    <row r="27" spans="5:5" x14ac:dyDescent="0.2">
      <c r="E27" s="4"/>
    </row>
  </sheetData>
  <sortState xmlns:xlrd2="http://schemas.microsoft.com/office/spreadsheetml/2017/richdata2" ref="A3:F14">
    <sortCondition ref="A3:A14"/>
  </sortState>
  <mergeCells count="3">
    <mergeCell ref="B1:I1"/>
    <mergeCell ref="K1:P1"/>
    <mergeCell ref="R1:W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3FEB3-BDB0-6145-AE55-2586F8CAD088}">
  <dimension ref="A1:W131"/>
  <sheetViews>
    <sheetView topLeftCell="R2" workbookViewId="0">
      <selection activeCell="G47" sqref="G47"/>
    </sheetView>
  </sheetViews>
  <sheetFormatPr baseColWidth="10" defaultRowHeight="16" x14ac:dyDescent="0.2"/>
  <cols>
    <col min="1" max="1" width="10.83203125" style="1"/>
  </cols>
  <sheetData>
    <row r="1" spans="1:23" x14ac:dyDescent="0.2">
      <c r="B1" s="10" t="s">
        <v>10</v>
      </c>
      <c r="C1" s="10"/>
      <c r="D1" s="10"/>
      <c r="E1" s="10"/>
      <c r="F1" s="10"/>
      <c r="G1" s="10"/>
      <c r="H1" s="10"/>
      <c r="I1" s="10"/>
      <c r="K1" s="10" t="s">
        <v>9</v>
      </c>
      <c r="L1" s="10"/>
      <c r="M1" s="10"/>
      <c r="N1" s="10"/>
      <c r="O1" s="10"/>
      <c r="P1" s="10"/>
      <c r="R1" s="10" t="s">
        <v>11</v>
      </c>
      <c r="S1" s="10"/>
      <c r="T1" s="10"/>
      <c r="U1" s="10"/>
      <c r="V1" s="10"/>
      <c r="W1" s="10"/>
    </row>
    <row r="2" spans="1:23" s="6" customFormat="1" x14ac:dyDescent="0.2">
      <c r="A2" s="8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K2" s="6" t="str">
        <f>B2</f>
        <v>Accelerate</v>
      </c>
      <c r="L2" s="6" t="str">
        <f t="shared" ref="L2:O2" si="0">C2</f>
        <v>Attacq</v>
      </c>
      <c r="M2" s="6" t="str">
        <f t="shared" si="0"/>
        <v>Growthpoint</v>
      </c>
      <c r="N2" s="6" t="str">
        <f t="shared" si="0"/>
        <v>Hyprop</v>
      </c>
      <c r="O2" s="6" t="str">
        <f t="shared" si="0"/>
        <v>Vukile</v>
      </c>
      <c r="P2" s="6" t="str">
        <f>I2</f>
        <v>Price Index 1</v>
      </c>
      <c r="R2" s="6" t="str">
        <f>K2</f>
        <v>Accelerate</v>
      </c>
      <c r="S2" s="6" t="str">
        <f t="shared" ref="S2:W2" si="1">L2</f>
        <v>Attacq</v>
      </c>
      <c r="T2" s="6" t="str">
        <f t="shared" si="1"/>
        <v>Growthpoint</v>
      </c>
      <c r="U2" s="6" t="str">
        <f t="shared" si="1"/>
        <v>Hyprop</v>
      </c>
      <c r="V2" s="6" t="str">
        <f t="shared" si="1"/>
        <v>Vukile</v>
      </c>
      <c r="W2" s="6" t="str">
        <f t="shared" si="1"/>
        <v>Price Index 1</v>
      </c>
    </row>
    <row r="3" spans="1:23" x14ac:dyDescent="0.2">
      <c r="A3" s="9">
        <v>41639</v>
      </c>
      <c r="B3" s="2">
        <v>518</v>
      </c>
      <c r="C3" s="2">
        <v>1780</v>
      </c>
      <c r="D3" s="2">
        <v>2428</v>
      </c>
      <c r="E3" s="2">
        <v>7650</v>
      </c>
      <c r="F3" s="2">
        <v>1690</v>
      </c>
      <c r="G3" s="3">
        <f>SUM(B3:F3)</f>
        <v>14066</v>
      </c>
      <c r="H3">
        <f>COUNT(B3:F3)</f>
        <v>5</v>
      </c>
      <c r="I3" s="4">
        <f>G3/H3</f>
        <v>2813.2</v>
      </c>
      <c r="R3" s="7">
        <v>100</v>
      </c>
      <c r="S3" s="7">
        <v>100</v>
      </c>
      <c r="T3" s="7">
        <v>100</v>
      </c>
      <c r="U3" s="7">
        <v>100</v>
      </c>
      <c r="V3" s="7">
        <v>100</v>
      </c>
      <c r="W3" s="7">
        <v>100</v>
      </c>
    </row>
    <row r="4" spans="1:23" x14ac:dyDescent="0.2">
      <c r="A4" s="9">
        <v>41729</v>
      </c>
      <c r="B4" s="2">
        <v>490</v>
      </c>
      <c r="C4" s="2">
        <v>1800</v>
      </c>
      <c r="D4" s="2">
        <v>2440</v>
      </c>
      <c r="E4" s="2">
        <v>7675</v>
      </c>
      <c r="F4" s="2">
        <v>1673</v>
      </c>
      <c r="G4" s="3">
        <f t="shared" ref="G4:G46" si="2">SUM(B4:F4)</f>
        <v>14078</v>
      </c>
      <c r="H4">
        <f t="shared" ref="H4:H46" si="3">COUNT(B4:F4)</f>
        <v>5</v>
      </c>
      <c r="I4" s="4">
        <f t="shared" ref="I4:I46" si="4">G4/H4</f>
        <v>2815.6</v>
      </c>
      <c r="K4" s="5">
        <f>(B4/B3-1)*100</f>
        <v>-5.4054054054054053</v>
      </c>
      <c r="L4" s="5">
        <f t="shared" ref="L4:O19" si="5">(C4/C3-1)*100</f>
        <v>1.1235955056179803</v>
      </c>
      <c r="M4" s="5">
        <f t="shared" si="5"/>
        <v>0.49423393739702615</v>
      </c>
      <c r="N4" s="5">
        <f t="shared" si="5"/>
        <v>0.32679738562091387</v>
      </c>
      <c r="O4" s="5">
        <f>(F4/F3-1)*100</f>
        <v>-1.0059171597633143</v>
      </c>
      <c r="P4" s="5">
        <f>(I4/I3-1)*100</f>
        <v>8.5312100099543819E-2</v>
      </c>
      <c r="R4" s="5">
        <f>R3*(1+K4/100)</f>
        <v>94.594594594594597</v>
      </c>
      <c r="S4" s="5">
        <f t="shared" ref="S4:W19" si="6">S3*(1+L4/100)</f>
        <v>101.12359550561798</v>
      </c>
      <c r="T4" s="5">
        <f t="shared" si="6"/>
        <v>100.49423393739703</v>
      </c>
      <c r="U4" s="5">
        <f t="shared" si="6"/>
        <v>100.32679738562092</v>
      </c>
      <c r="V4" s="5">
        <f t="shared" si="6"/>
        <v>98.994082840236686</v>
      </c>
      <c r="W4" s="5">
        <f t="shared" si="6"/>
        <v>100.08531210009954</v>
      </c>
    </row>
    <row r="5" spans="1:23" x14ac:dyDescent="0.2">
      <c r="A5" s="9">
        <v>41820</v>
      </c>
      <c r="B5" s="2">
        <v>584</v>
      </c>
      <c r="C5" s="2">
        <v>1772</v>
      </c>
      <c r="D5" s="2">
        <v>2473</v>
      </c>
      <c r="E5" s="2">
        <v>7992</v>
      </c>
      <c r="F5" s="2">
        <v>1703</v>
      </c>
      <c r="G5" s="3">
        <f t="shared" si="2"/>
        <v>14524</v>
      </c>
      <c r="H5">
        <f t="shared" si="3"/>
        <v>5</v>
      </c>
      <c r="I5" s="4">
        <f t="shared" si="4"/>
        <v>2904.8</v>
      </c>
      <c r="K5" s="5">
        <f t="shared" ref="K5:O20" si="7">(B5/B4-1)*100</f>
        <v>19.183673469387763</v>
      </c>
      <c r="L5" s="5">
        <f t="shared" si="5"/>
        <v>-1.5555555555555545</v>
      </c>
      <c r="M5" s="5">
        <f t="shared" si="5"/>
        <v>1.352459016393448</v>
      </c>
      <c r="N5" s="5">
        <f t="shared" si="5"/>
        <v>4.1302931596091108</v>
      </c>
      <c r="O5" s="5">
        <f t="shared" si="5"/>
        <v>1.7931858936043099</v>
      </c>
      <c r="P5" s="5">
        <f t="shared" ref="P5:P46" si="8">(I5/I4-1)*100</f>
        <v>3.1680636454041844</v>
      </c>
      <c r="R5" s="5">
        <f t="shared" ref="R5:W46" si="9">R4*(1+K5/100)</f>
        <v>112.74131274131275</v>
      </c>
      <c r="S5" s="5">
        <f t="shared" si="6"/>
        <v>99.55056179775282</v>
      </c>
      <c r="T5" s="5">
        <f t="shared" si="6"/>
        <v>101.85337726523888</v>
      </c>
      <c r="U5" s="5">
        <f t="shared" si="6"/>
        <v>104.47058823529412</v>
      </c>
      <c r="V5" s="5">
        <f t="shared" si="6"/>
        <v>100.76923076923077</v>
      </c>
      <c r="W5" s="5">
        <f t="shared" si="6"/>
        <v>103.25607848713211</v>
      </c>
    </row>
    <row r="6" spans="1:23" x14ac:dyDescent="0.2">
      <c r="A6" s="9">
        <v>41912</v>
      </c>
      <c r="B6" s="2">
        <v>589</v>
      </c>
      <c r="C6" s="2">
        <v>2000</v>
      </c>
      <c r="D6" s="2">
        <v>2464</v>
      </c>
      <c r="E6" s="2">
        <v>8677</v>
      </c>
      <c r="F6" s="2">
        <v>1664</v>
      </c>
      <c r="G6" s="3">
        <f t="shared" si="2"/>
        <v>15394</v>
      </c>
      <c r="H6">
        <f t="shared" si="3"/>
        <v>5</v>
      </c>
      <c r="I6" s="4">
        <f t="shared" si="4"/>
        <v>3078.8</v>
      </c>
      <c r="K6" s="5">
        <f t="shared" si="7"/>
        <v>0.85616438356164171</v>
      </c>
      <c r="L6" s="5">
        <f t="shared" si="5"/>
        <v>12.866817155756216</v>
      </c>
      <c r="M6" s="5">
        <f t="shared" si="5"/>
        <v>-0.36393044884754921</v>
      </c>
      <c r="N6" s="5">
        <f t="shared" si="5"/>
        <v>8.5710710710710671</v>
      </c>
      <c r="O6" s="5">
        <f t="shared" si="5"/>
        <v>-2.2900763358778664</v>
      </c>
      <c r="P6" s="5">
        <f t="shared" si="8"/>
        <v>5.9900853759294881</v>
      </c>
      <c r="R6" s="5">
        <f t="shared" si="9"/>
        <v>113.70656370656371</v>
      </c>
      <c r="S6" s="5">
        <f t="shared" si="6"/>
        <v>112.35955056179778</v>
      </c>
      <c r="T6" s="5">
        <f t="shared" si="6"/>
        <v>101.48270181219111</v>
      </c>
      <c r="U6" s="5">
        <f t="shared" si="6"/>
        <v>113.42483660130719</v>
      </c>
      <c r="V6" s="5">
        <f t="shared" si="6"/>
        <v>98.461538461538467</v>
      </c>
      <c r="W6" s="5">
        <f t="shared" si="6"/>
        <v>109.4412057443481</v>
      </c>
    </row>
    <row r="7" spans="1:23" x14ac:dyDescent="0.2">
      <c r="A7" s="9">
        <v>42004</v>
      </c>
      <c r="B7" s="2">
        <v>700</v>
      </c>
      <c r="C7" s="2">
        <v>2200</v>
      </c>
      <c r="D7" s="2">
        <v>2749</v>
      </c>
      <c r="E7" s="2">
        <v>9750</v>
      </c>
      <c r="F7" s="2">
        <v>1800</v>
      </c>
      <c r="G7" s="3">
        <f t="shared" si="2"/>
        <v>17199</v>
      </c>
      <c r="H7">
        <f t="shared" si="3"/>
        <v>5</v>
      </c>
      <c r="I7" s="4">
        <f t="shared" si="4"/>
        <v>3439.8</v>
      </c>
      <c r="K7" s="5">
        <f t="shared" si="7"/>
        <v>18.845500848896425</v>
      </c>
      <c r="L7" s="5">
        <f t="shared" si="5"/>
        <v>10.000000000000009</v>
      </c>
      <c r="M7" s="5">
        <f t="shared" si="5"/>
        <v>11.566558441558449</v>
      </c>
      <c r="N7" s="5">
        <f t="shared" si="5"/>
        <v>12.366025123890756</v>
      </c>
      <c r="O7" s="5">
        <f t="shared" si="5"/>
        <v>8.1730769230769162</v>
      </c>
      <c r="P7" s="5">
        <f t="shared" si="8"/>
        <v>11.725347538001829</v>
      </c>
      <c r="R7" s="5">
        <f t="shared" si="9"/>
        <v>135.13513513513513</v>
      </c>
      <c r="S7" s="5">
        <f t="shared" si="6"/>
        <v>123.59550561797757</v>
      </c>
      <c r="T7" s="5">
        <f t="shared" si="6"/>
        <v>113.2207578253707</v>
      </c>
      <c r="U7" s="5">
        <f t="shared" si="6"/>
        <v>127.45098039215688</v>
      </c>
      <c r="V7" s="5">
        <f t="shared" si="6"/>
        <v>106.50887573964496</v>
      </c>
      <c r="W7" s="5">
        <f t="shared" si="6"/>
        <v>122.27356746765253</v>
      </c>
    </row>
    <row r="8" spans="1:23" x14ac:dyDescent="0.2">
      <c r="A8" s="9">
        <v>42094</v>
      </c>
      <c r="B8" s="2">
        <v>674</v>
      </c>
      <c r="C8" s="2">
        <v>2599</v>
      </c>
      <c r="D8" s="2">
        <v>2867</v>
      </c>
      <c r="E8" s="2">
        <v>11800</v>
      </c>
      <c r="F8" s="2">
        <v>1925</v>
      </c>
      <c r="G8" s="3">
        <f t="shared" si="2"/>
        <v>19865</v>
      </c>
      <c r="H8">
        <f t="shared" si="3"/>
        <v>5</v>
      </c>
      <c r="I8" s="4">
        <f t="shared" si="4"/>
        <v>3973</v>
      </c>
      <c r="K8" s="5">
        <f t="shared" si="7"/>
        <v>-3.7142857142857144</v>
      </c>
      <c r="L8" s="5">
        <f t="shared" si="5"/>
        <v>18.13636363636364</v>
      </c>
      <c r="M8" s="5">
        <f t="shared" si="5"/>
        <v>4.2924699890869444</v>
      </c>
      <c r="N8" s="5">
        <f t="shared" si="5"/>
        <v>21.025641025641018</v>
      </c>
      <c r="O8" s="5">
        <f t="shared" si="5"/>
        <v>6.944444444444442</v>
      </c>
      <c r="P8" s="5">
        <f t="shared" si="8"/>
        <v>15.500901215186925</v>
      </c>
      <c r="R8" s="5">
        <f t="shared" si="9"/>
        <v>130.11583011583011</v>
      </c>
      <c r="S8" s="5">
        <f t="shared" si="6"/>
        <v>146.01123595505624</v>
      </c>
      <c r="T8" s="5">
        <f t="shared" si="6"/>
        <v>118.08072487644154</v>
      </c>
      <c r="U8" s="5">
        <f t="shared" si="6"/>
        <v>154.24836601307192</v>
      </c>
      <c r="V8" s="5">
        <f t="shared" si="6"/>
        <v>113.90532544378698</v>
      </c>
      <c r="W8" s="5">
        <f t="shared" si="6"/>
        <v>141.22707237309828</v>
      </c>
    </row>
    <row r="9" spans="1:23" x14ac:dyDescent="0.2">
      <c r="A9" s="9">
        <v>42185</v>
      </c>
      <c r="B9" s="2">
        <v>690</v>
      </c>
      <c r="C9" s="2">
        <v>2220</v>
      </c>
      <c r="D9" s="2">
        <v>2646</v>
      </c>
      <c r="E9" s="2">
        <v>12100</v>
      </c>
      <c r="F9" s="2">
        <v>1795</v>
      </c>
      <c r="G9" s="3">
        <f t="shared" si="2"/>
        <v>19451</v>
      </c>
      <c r="H9">
        <f t="shared" si="3"/>
        <v>5</v>
      </c>
      <c r="I9" s="4">
        <f t="shared" si="4"/>
        <v>3890.2</v>
      </c>
      <c r="K9" s="5">
        <f t="shared" si="7"/>
        <v>2.3738872403560762</v>
      </c>
      <c r="L9" s="5">
        <f t="shared" si="5"/>
        <v>-14.582531742978066</v>
      </c>
      <c r="M9" s="5">
        <f t="shared" si="5"/>
        <v>-7.7084059993024034</v>
      </c>
      <c r="N9" s="5">
        <f t="shared" si="5"/>
        <v>2.5423728813559254</v>
      </c>
      <c r="O9" s="5">
        <f t="shared" si="5"/>
        <v>-6.7532467532467555</v>
      </c>
      <c r="P9" s="5">
        <f t="shared" si="8"/>
        <v>-2.0840674553234351</v>
      </c>
      <c r="R9" s="5">
        <f t="shared" si="9"/>
        <v>133.20463320463318</v>
      </c>
      <c r="S9" s="5">
        <f t="shared" si="6"/>
        <v>124.71910112359555</v>
      </c>
      <c r="T9" s="5">
        <f t="shared" si="6"/>
        <v>108.97858319604615</v>
      </c>
      <c r="U9" s="5">
        <f t="shared" si="6"/>
        <v>158.16993464052288</v>
      </c>
      <c r="V9" s="5">
        <f t="shared" si="6"/>
        <v>106.21301775147928</v>
      </c>
      <c r="W9" s="5">
        <f t="shared" si="6"/>
        <v>138.28380491966448</v>
      </c>
    </row>
    <row r="10" spans="1:23" x14ac:dyDescent="0.2">
      <c r="A10" s="9">
        <v>42277</v>
      </c>
      <c r="B10" s="2">
        <v>645</v>
      </c>
      <c r="C10" s="2">
        <v>2195</v>
      </c>
      <c r="D10" s="2">
        <v>2565</v>
      </c>
      <c r="E10" s="2">
        <v>12071</v>
      </c>
      <c r="F10" s="2">
        <v>1842</v>
      </c>
      <c r="G10" s="3">
        <f t="shared" si="2"/>
        <v>19318</v>
      </c>
      <c r="H10">
        <f t="shared" si="3"/>
        <v>5</v>
      </c>
      <c r="I10" s="4">
        <f t="shared" si="4"/>
        <v>3863.6</v>
      </c>
      <c r="K10" s="5">
        <f t="shared" si="7"/>
        <v>-6.5217391304347778</v>
      </c>
      <c r="L10" s="5">
        <f t="shared" si="5"/>
        <v>-1.1261261261261257</v>
      </c>
      <c r="M10" s="5">
        <f t="shared" si="5"/>
        <v>-3.0612244897959218</v>
      </c>
      <c r="N10" s="5">
        <f t="shared" si="5"/>
        <v>-0.23966942148759829</v>
      </c>
      <c r="O10" s="5">
        <f t="shared" si="5"/>
        <v>2.6183844011142154</v>
      </c>
      <c r="P10" s="5">
        <f t="shared" si="8"/>
        <v>-0.683769472006579</v>
      </c>
      <c r="R10" s="5">
        <f t="shared" si="9"/>
        <v>124.51737451737451</v>
      </c>
      <c r="S10" s="5">
        <f t="shared" si="6"/>
        <v>123.31460674157307</v>
      </c>
      <c r="T10" s="5">
        <f t="shared" si="6"/>
        <v>105.64250411861616</v>
      </c>
      <c r="U10" s="5">
        <f t="shared" si="6"/>
        <v>157.79084967320262</v>
      </c>
      <c r="V10" s="5">
        <f t="shared" si="6"/>
        <v>108.99408284023669</v>
      </c>
      <c r="W10" s="5">
        <f t="shared" si="6"/>
        <v>137.33826247689467</v>
      </c>
    </row>
    <row r="11" spans="1:23" x14ac:dyDescent="0.2">
      <c r="A11" s="9">
        <v>42369</v>
      </c>
      <c r="B11" s="2">
        <v>600</v>
      </c>
      <c r="C11" s="2">
        <v>1824</v>
      </c>
      <c r="D11" s="2">
        <v>2323</v>
      </c>
      <c r="E11" s="2">
        <v>10335</v>
      </c>
      <c r="F11" s="2">
        <v>1690</v>
      </c>
      <c r="G11" s="3">
        <f t="shared" si="2"/>
        <v>16772</v>
      </c>
      <c r="H11">
        <f t="shared" si="3"/>
        <v>5</v>
      </c>
      <c r="I11" s="4">
        <f t="shared" si="4"/>
        <v>3354.4</v>
      </c>
      <c r="K11" s="5">
        <f t="shared" si="7"/>
        <v>-6.9767441860465134</v>
      </c>
      <c r="L11" s="5">
        <f t="shared" si="5"/>
        <v>-16.902050113895218</v>
      </c>
      <c r="M11" s="5">
        <f t="shared" si="5"/>
        <v>-9.4346978557504855</v>
      </c>
      <c r="N11" s="5">
        <f t="shared" si="5"/>
        <v>-14.381575677242974</v>
      </c>
      <c r="O11" s="5">
        <f t="shared" si="5"/>
        <v>-8.2519001085776367</v>
      </c>
      <c r="P11" s="5">
        <f t="shared" si="8"/>
        <v>-13.179418159229728</v>
      </c>
      <c r="R11" s="5">
        <f t="shared" si="9"/>
        <v>115.83011583011582</v>
      </c>
      <c r="S11" s="5">
        <f t="shared" si="6"/>
        <v>102.47191011235958</v>
      </c>
      <c r="T11" s="5">
        <f t="shared" si="6"/>
        <v>95.67545304777596</v>
      </c>
      <c r="U11" s="5">
        <f t="shared" si="6"/>
        <v>135.09803921568627</v>
      </c>
      <c r="V11" s="5">
        <f t="shared" si="6"/>
        <v>100</v>
      </c>
      <c r="W11" s="5">
        <f t="shared" si="6"/>
        <v>119.23787857244423</v>
      </c>
    </row>
    <row r="12" spans="1:23" x14ac:dyDescent="0.2">
      <c r="A12" s="9">
        <v>42460</v>
      </c>
      <c r="B12" s="2">
        <v>601</v>
      </c>
      <c r="C12" s="2">
        <v>1950</v>
      </c>
      <c r="D12" s="2">
        <v>2457</v>
      </c>
      <c r="E12" s="2">
        <v>11767</v>
      </c>
      <c r="F12" s="2">
        <v>1700</v>
      </c>
      <c r="G12" s="3">
        <f t="shared" si="2"/>
        <v>18475</v>
      </c>
      <c r="H12">
        <f t="shared" si="3"/>
        <v>5</v>
      </c>
      <c r="I12" s="4">
        <f t="shared" si="4"/>
        <v>3695</v>
      </c>
      <c r="K12" s="5">
        <f t="shared" si="7"/>
        <v>0.16666666666667052</v>
      </c>
      <c r="L12" s="5">
        <f t="shared" si="5"/>
        <v>6.9078947368421018</v>
      </c>
      <c r="M12" s="5">
        <f t="shared" si="5"/>
        <v>5.7684029272492499</v>
      </c>
      <c r="N12" s="5">
        <f t="shared" si="5"/>
        <v>13.855829704886302</v>
      </c>
      <c r="O12" s="5">
        <f t="shared" si="5"/>
        <v>0.59171597633136397</v>
      </c>
      <c r="P12" s="5">
        <f t="shared" si="8"/>
        <v>10.153827808251847</v>
      </c>
      <c r="R12" s="5">
        <f t="shared" si="9"/>
        <v>116.02316602316601</v>
      </c>
      <c r="S12" s="5">
        <f t="shared" si="6"/>
        <v>109.55056179775283</v>
      </c>
      <c r="T12" s="5">
        <f t="shared" si="6"/>
        <v>101.19439868204284</v>
      </c>
      <c r="U12" s="5">
        <f t="shared" si="6"/>
        <v>153.81699346405227</v>
      </c>
      <c r="V12" s="5">
        <f t="shared" si="6"/>
        <v>100.59171597633136</v>
      </c>
      <c r="W12" s="5">
        <f t="shared" si="6"/>
        <v>131.34508744490265</v>
      </c>
    </row>
    <row r="13" spans="1:23" x14ac:dyDescent="0.2">
      <c r="A13" s="9">
        <v>42551</v>
      </c>
      <c r="B13" s="2">
        <v>615</v>
      </c>
      <c r="C13" s="2">
        <v>1881</v>
      </c>
      <c r="D13" s="2">
        <v>2568</v>
      </c>
      <c r="E13" s="2">
        <v>12989</v>
      </c>
      <c r="F13" s="2">
        <v>1701</v>
      </c>
      <c r="G13" s="3">
        <f t="shared" si="2"/>
        <v>19754</v>
      </c>
      <c r="H13">
        <f t="shared" si="3"/>
        <v>5</v>
      </c>
      <c r="I13" s="4">
        <f t="shared" si="4"/>
        <v>3950.8</v>
      </c>
      <c r="K13" s="5">
        <f t="shared" si="7"/>
        <v>2.3294509151414289</v>
      </c>
      <c r="L13" s="5">
        <f t="shared" si="5"/>
        <v>-3.5384615384615348</v>
      </c>
      <c r="M13" s="5">
        <f t="shared" si="5"/>
        <v>4.5177045177045239</v>
      </c>
      <c r="N13" s="5">
        <f t="shared" si="5"/>
        <v>10.38497492988868</v>
      </c>
      <c r="O13" s="5">
        <f t="shared" si="5"/>
        <v>5.8823529411755615E-2</v>
      </c>
      <c r="P13" s="5">
        <f t="shared" si="8"/>
        <v>6.9228687415426204</v>
      </c>
      <c r="R13" s="5">
        <f t="shared" si="9"/>
        <v>118.72586872586871</v>
      </c>
      <c r="S13" s="5">
        <f t="shared" si="6"/>
        <v>105.67415730337082</v>
      </c>
      <c r="T13" s="5">
        <f t="shared" si="6"/>
        <v>105.76606260296542</v>
      </c>
      <c r="U13" s="5">
        <f t="shared" si="6"/>
        <v>169.79084967320262</v>
      </c>
      <c r="V13" s="5">
        <f t="shared" si="6"/>
        <v>100.65088757396448</v>
      </c>
      <c r="W13" s="5">
        <f t="shared" si="6"/>
        <v>140.43793544717764</v>
      </c>
    </row>
    <row r="14" spans="1:23" x14ac:dyDescent="0.2">
      <c r="A14" s="9">
        <v>42643</v>
      </c>
      <c r="B14" s="2">
        <v>635</v>
      </c>
      <c r="C14" s="2">
        <v>1724</v>
      </c>
      <c r="D14" s="2">
        <v>2531</v>
      </c>
      <c r="E14" s="2">
        <v>12083</v>
      </c>
      <c r="F14" s="2">
        <v>1870</v>
      </c>
      <c r="G14" s="3">
        <f t="shared" si="2"/>
        <v>18843</v>
      </c>
      <c r="H14">
        <f t="shared" si="3"/>
        <v>5</v>
      </c>
      <c r="I14" s="4">
        <f t="shared" si="4"/>
        <v>3768.6</v>
      </c>
      <c r="K14" s="5">
        <f t="shared" si="7"/>
        <v>3.2520325203251987</v>
      </c>
      <c r="L14" s="5">
        <f t="shared" si="5"/>
        <v>-8.3466241360978248</v>
      </c>
      <c r="M14" s="5">
        <f t="shared" si="5"/>
        <v>-1.4408099688473563</v>
      </c>
      <c r="N14" s="5">
        <f t="shared" si="5"/>
        <v>-6.975132804680884</v>
      </c>
      <c r="O14" s="5">
        <f t="shared" si="5"/>
        <v>9.9353321575543774</v>
      </c>
      <c r="P14" s="5">
        <f t="shared" si="8"/>
        <v>-4.6117242077553966</v>
      </c>
      <c r="R14" s="5">
        <f t="shared" si="9"/>
        <v>122.58687258687256</v>
      </c>
      <c r="S14" s="5">
        <f t="shared" si="6"/>
        <v>96.853932584269685</v>
      </c>
      <c r="T14" s="5">
        <f t="shared" si="6"/>
        <v>104.24217462932455</v>
      </c>
      <c r="U14" s="5">
        <f t="shared" si="6"/>
        <v>157.94771241830065</v>
      </c>
      <c r="V14" s="5">
        <f t="shared" si="6"/>
        <v>110.65088757396448</v>
      </c>
      <c r="W14" s="5">
        <f t="shared" si="6"/>
        <v>133.96132518128826</v>
      </c>
    </row>
    <row r="15" spans="1:23" x14ac:dyDescent="0.2">
      <c r="A15" s="9">
        <v>42735</v>
      </c>
      <c r="B15" s="2">
        <v>707</v>
      </c>
      <c r="C15" s="2">
        <v>1689</v>
      </c>
      <c r="D15" s="2">
        <v>2589</v>
      </c>
      <c r="E15" s="2">
        <v>11731</v>
      </c>
      <c r="F15" s="2">
        <v>1868</v>
      </c>
      <c r="G15" s="3">
        <f t="shared" si="2"/>
        <v>18584</v>
      </c>
      <c r="H15">
        <f t="shared" si="3"/>
        <v>5</v>
      </c>
      <c r="I15" s="4">
        <f t="shared" si="4"/>
        <v>3716.8</v>
      </c>
      <c r="K15" s="5">
        <f t="shared" si="7"/>
        <v>11.338582677165366</v>
      </c>
      <c r="L15" s="5">
        <f t="shared" si="5"/>
        <v>-2.0301624129930418</v>
      </c>
      <c r="M15" s="5">
        <f t="shared" si="5"/>
        <v>2.2915843540102676</v>
      </c>
      <c r="N15" s="5">
        <f t="shared" si="5"/>
        <v>-2.9131838119672238</v>
      </c>
      <c r="O15" s="5">
        <f t="shared" si="5"/>
        <v>-0.10695187165775666</v>
      </c>
      <c r="P15" s="5">
        <f t="shared" si="8"/>
        <v>-1.374515735286308</v>
      </c>
      <c r="R15" s="5">
        <f t="shared" si="9"/>
        <v>136.48648648648646</v>
      </c>
      <c r="S15" s="5">
        <f t="shared" si="6"/>
        <v>94.887640449438223</v>
      </c>
      <c r="T15" s="5">
        <f t="shared" si="6"/>
        <v>106.63097199341021</v>
      </c>
      <c r="U15" s="5">
        <f t="shared" si="6"/>
        <v>153.34640522875819</v>
      </c>
      <c r="V15" s="5">
        <f t="shared" si="6"/>
        <v>110.5325443786982</v>
      </c>
      <c r="W15" s="5">
        <f t="shared" si="6"/>
        <v>132.12000568747339</v>
      </c>
    </row>
    <row r="16" spans="1:23" x14ac:dyDescent="0.2">
      <c r="A16" s="9">
        <v>42825</v>
      </c>
      <c r="B16" s="2">
        <v>673</v>
      </c>
      <c r="C16" s="2">
        <v>1704</v>
      </c>
      <c r="D16" s="2">
        <v>2590</v>
      </c>
      <c r="E16" s="2">
        <v>12270</v>
      </c>
      <c r="F16" s="2">
        <v>1925</v>
      </c>
      <c r="G16" s="3">
        <f t="shared" si="2"/>
        <v>19162</v>
      </c>
      <c r="H16">
        <f t="shared" si="3"/>
        <v>5</v>
      </c>
      <c r="I16" s="4">
        <f t="shared" si="4"/>
        <v>3832.4</v>
      </c>
      <c r="K16" s="5">
        <f t="shared" si="7"/>
        <v>-4.809052333804809</v>
      </c>
      <c r="L16" s="5">
        <f t="shared" si="5"/>
        <v>0.88809946714032417</v>
      </c>
      <c r="M16" s="5">
        <f t="shared" si="5"/>
        <v>3.8624951718801981E-2</v>
      </c>
      <c r="N16" s="5">
        <f t="shared" si="5"/>
        <v>4.594663711533542</v>
      </c>
      <c r="O16" s="5">
        <f t="shared" si="5"/>
        <v>3.0513918629550218</v>
      </c>
      <c r="P16" s="5">
        <f t="shared" si="8"/>
        <v>3.1102023245802801</v>
      </c>
      <c r="R16" s="5">
        <f t="shared" si="9"/>
        <v>129.92277992277988</v>
      </c>
      <c r="S16" s="5">
        <f t="shared" si="6"/>
        <v>95.730337078651715</v>
      </c>
      <c r="T16" s="5">
        <f t="shared" si="6"/>
        <v>106.67215815485996</v>
      </c>
      <c r="U16" s="5">
        <f t="shared" si="6"/>
        <v>160.39215686274511</v>
      </c>
      <c r="V16" s="5">
        <f t="shared" si="6"/>
        <v>113.90532544378695</v>
      </c>
      <c r="W16" s="5">
        <f t="shared" si="6"/>
        <v>136.22920517560078</v>
      </c>
    </row>
    <row r="17" spans="1:23" x14ac:dyDescent="0.2">
      <c r="A17" s="9">
        <v>42916</v>
      </c>
      <c r="B17" s="2">
        <v>560</v>
      </c>
      <c r="C17" s="2">
        <v>1697</v>
      </c>
      <c r="D17" s="2">
        <v>2448</v>
      </c>
      <c r="E17" s="2">
        <v>11675</v>
      </c>
      <c r="F17" s="2">
        <v>1830</v>
      </c>
      <c r="G17" s="3">
        <f t="shared" si="2"/>
        <v>18210</v>
      </c>
      <c r="H17">
        <f t="shared" si="3"/>
        <v>5</v>
      </c>
      <c r="I17" s="4">
        <f t="shared" si="4"/>
        <v>3642</v>
      </c>
      <c r="K17" s="5">
        <f t="shared" si="7"/>
        <v>-16.79049034175334</v>
      </c>
      <c r="L17" s="5">
        <f t="shared" si="5"/>
        <v>-0.4107981220657253</v>
      </c>
      <c r="M17" s="5">
        <f t="shared" si="5"/>
        <v>-5.4826254826254806</v>
      </c>
      <c r="N17" s="5">
        <f t="shared" si="5"/>
        <v>-4.8492257538712336</v>
      </c>
      <c r="O17" s="5">
        <f t="shared" si="5"/>
        <v>-4.9350649350649363</v>
      </c>
      <c r="P17" s="5">
        <f t="shared" si="8"/>
        <v>-4.9681661621960194</v>
      </c>
      <c r="R17" s="5">
        <f t="shared" si="9"/>
        <v>108.10810810810808</v>
      </c>
      <c r="S17" s="5">
        <f t="shared" si="6"/>
        <v>95.337078651685431</v>
      </c>
      <c r="T17" s="5">
        <f t="shared" si="6"/>
        <v>100.82372322899505</v>
      </c>
      <c r="U17" s="5">
        <f t="shared" si="6"/>
        <v>152.61437908496734</v>
      </c>
      <c r="V17" s="5">
        <f t="shared" si="6"/>
        <v>108.28402366863902</v>
      </c>
      <c r="W17" s="5">
        <f t="shared" si="6"/>
        <v>129.46111190103801</v>
      </c>
    </row>
    <row r="18" spans="1:23" x14ac:dyDescent="0.2">
      <c r="A18" s="9">
        <v>43008</v>
      </c>
      <c r="B18" s="2">
        <v>540</v>
      </c>
      <c r="C18" s="2">
        <v>1850</v>
      </c>
      <c r="D18" s="2">
        <v>2430</v>
      </c>
      <c r="E18" s="2">
        <v>10572</v>
      </c>
      <c r="F18" s="2">
        <v>1977</v>
      </c>
      <c r="G18" s="3">
        <f t="shared" si="2"/>
        <v>17369</v>
      </c>
      <c r="H18">
        <f t="shared" si="3"/>
        <v>5</v>
      </c>
      <c r="I18" s="4">
        <f t="shared" si="4"/>
        <v>3473.8</v>
      </c>
      <c r="K18" s="5">
        <f t="shared" si="7"/>
        <v>-3.5714285714285698</v>
      </c>
      <c r="L18" s="5">
        <f t="shared" si="5"/>
        <v>9.0159104301708926</v>
      </c>
      <c r="M18" s="5">
        <f t="shared" si="5"/>
        <v>-0.73529411764705621</v>
      </c>
      <c r="N18" s="5">
        <f t="shared" si="5"/>
        <v>-9.4475374732334032</v>
      </c>
      <c r="O18" s="5">
        <f t="shared" si="5"/>
        <v>8.0327868852458906</v>
      </c>
      <c r="P18" s="5">
        <f t="shared" si="8"/>
        <v>-4.6183415705656206</v>
      </c>
      <c r="R18" s="5">
        <f t="shared" si="9"/>
        <v>104.24710424710423</v>
      </c>
      <c r="S18" s="5">
        <f t="shared" si="6"/>
        <v>103.93258426966297</v>
      </c>
      <c r="T18" s="5">
        <f t="shared" si="6"/>
        <v>100.0823723228995</v>
      </c>
      <c r="U18" s="5">
        <f t="shared" si="6"/>
        <v>138.19607843137257</v>
      </c>
      <c r="V18" s="5">
        <f t="shared" si="6"/>
        <v>116.98224852071002</v>
      </c>
      <c r="W18" s="5">
        <f t="shared" si="6"/>
        <v>123.48215555239589</v>
      </c>
    </row>
    <row r="19" spans="1:23" x14ac:dyDescent="0.2">
      <c r="A19" s="9">
        <v>43100</v>
      </c>
      <c r="B19" s="2">
        <v>515</v>
      </c>
      <c r="C19" s="2">
        <v>1990</v>
      </c>
      <c r="D19" s="2">
        <v>2766</v>
      </c>
      <c r="E19" s="2">
        <v>11730</v>
      </c>
      <c r="F19" s="2">
        <v>2075</v>
      </c>
      <c r="G19" s="3">
        <f t="shared" si="2"/>
        <v>19076</v>
      </c>
      <c r="H19">
        <f t="shared" si="3"/>
        <v>5</v>
      </c>
      <c r="I19" s="4">
        <f t="shared" si="4"/>
        <v>3815.2</v>
      </c>
      <c r="K19" s="5">
        <f t="shared" si="7"/>
        <v>-4.629629629629628</v>
      </c>
      <c r="L19" s="5">
        <f t="shared" si="5"/>
        <v>7.5675675675675569</v>
      </c>
      <c r="M19" s="5">
        <f t="shared" si="5"/>
        <v>13.827160493827151</v>
      </c>
      <c r="N19" s="5">
        <f t="shared" si="5"/>
        <v>10.953461975028379</v>
      </c>
      <c r="O19" s="5">
        <f t="shared" si="5"/>
        <v>4.957005563985839</v>
      </c>
      <c r="P19" s="5">
        <f t="shared" si="8"/>
        <v>9.8278542230410437</v>
      </c>
      <c r="R19" s="5">
        <f t="shared" si="9"/>
        <v>99.420849420849407</v>
      </c>
      <c r="S19" s="5">
        <f t="shared" si="6"/>
        <v>111.7977528089888</v>
      </c>
      <c r="T19" s="5">
        <f t="shared" si="6"/>
        <v>113.92092257001646</v>
      </c>
      <c r="U19" s="5">
        <f t="shared" si="6"/>
        <v>153.33333333333337</v>
      </c>
      <c r="V19" s="5">
        <f t="shared" si="6"/>
        <v>122.78106508875736</v>
      </c>
      <c r="W19" s="5">
        <f t="shared" si="6"/>
        <v>135.61780179155414</v>
      </c>
    </row>
    <row r="20" spans="1:23" x14ac:dyDescent="0.2">
      <c r="A20" s="9">
        <v>43190</v>
      </c>
      <c r="B20" s="2">
        <v>565</v>
      </c>
      <c r="C20" s="2">
        <v>1974</v>
      </c>
      <c r="D20" s="2">
        <v>2841</v>
      </c>
      <c r="E20" s="2">
        <v>10822</v>
      </c>
      <c r="F20" s="2">
        <v>2188</v>
      </c>
      <c r="G20" s="3">
        <f t="shared" si="2"/>
        <v>18390</v>
      </c>
      <c r="H20">
        <f t="shared" si="3"/>
        <v>5</v>
      </c>
      <c r="I20" s="4">
        <f t="shared" si="4"/>
        <v>3678</v>
      </c>
      <c r="K20" s="5">
        <f t="shared" si="7"/>
        <v>9.7087378640776656</v>
      </c>
      <c r="L20" s="5">
        <f t="shared" si="7"/>
        <v>-0.8040201005025116</v>
      </c>
      <c r="M20" s="5">
        <f t="shared" si="7"/>
        <v>2.7114967462039008</v>
      </c>
      <c r="N20" s="5">
        <f t="shared" si="7"/>
        <v>-7.7408354646206323</v>
      </c>
      <c r="O20" s="5">
        <f t="shared" si="7"/>
        <v>5.4457831325301242</v>
      </c>
      <c r="P20" s="5">
        <f t="shared" si="8"/>
        <v>-3.5961417487942904</v>
      </c>
      <c r="R20" s="5">
        <f t="shared" si="9"/>
        <v>109.07335907335906</v>
      </c>
      <c r="S20" s="5">
        <f t="shared" si="9"/>
        <v>110.89887640449442</v>
      </c>
      <c r="T20" s="5">
        <f t="shared" si="9"/>
        <v>117.00988467874792</v>
      </c>
      <c r="U20" s="5">
        <f t="shared" si="9"/>
        <v>141.46405228758172</v>
      </c>
      <c r="V20" s="5">
        <f t="shared" si="9"/>
        <v>129.46745562130175</v>
      </c>
      <c r="W20" s="5">
        <f t="shared" si="9"/>
        <v>130.74079340253098</v>
      </c>
    </row>
    <row r="21" spans="1:23" x14ac:dyDescent="0.2">
      <c r="A21" s="9">
        <v>43281</v>
      </c>
      <c r="B21" s="2">
        <v>510</v>
      </c>
      <c r="C21" s="2">
        <v>1705</v>
      </c>
      <c r="D21" s="2">
        <v>2669</v>
      </c>
      <c r="E21" s="2">
        <v>10234</v>
      </c>
      <c r="F21" s="2">
        <v>1946</v>
      </c>
      <c r="G21" s="3">
        <f t="shared" si="2"/>
        <v>17064</v>
      </c>
      <c r="H21">
        <f t="shared" si="3"/>
        <v>5</v>
      </c>
      <c r="I21" s="4">
        <f t="shared" si="4"/>
        <v>3412.8</v>
      </c>
      <c r="K21" s="5">
        <f t="shared" ref="K21:O46" si="10">(B21/B20-1)*100</f>
        <v>-9.7345132743362868</v>
      </c>
      <c r="L21" s="5">
        <f t="shared" si="10"/>
        <v>-13.627152988855117</v>
      </c>
      <c r="M21" s="5">
        <f t="shared" si="10"/>
        <v>-6.0542062653995092</v>
      </c>
      <c r="N21" s="5">
        <f t="shared" si="10"/>
        <v>-5.4333764553686876</v>
      </c>
      <c r="O21" s="5">
        <f t="shared" si="10"/>
        <v>-11.060329067641684</v>
      </c>
      <c r="P21" s="5">
        <f t="shared" si="8"/>
        <v>-7.2104404567699838</v>
      </c>
      <c r="R21" s="5">
        <f t="shared" si="9"/>
        <v>98.455598455598434</v>
      </c>
      <c r="S21" s="5">
        <f t="shared" si="9"/>
        <v>95.786516853932611</v>
      </c>
      <c r="T21" s="5">
        <f t="shared" si="9"/>
        <v>109.92586490939043</v>
      </c>
      <c r="U21" s="5">
        <f t="shared" si="9"/>
        <v>133.7777777777778</v>
      </c>
      <c r="V21" s="5">
        <f t="shared" si="9"/>
        <v>115.14792899408282</v>
      </c>
      <c r="W21" s="5">
        <f t="shared" si="9"/>
        <v>121.31380634153282</v>
      </c>
    </row>
    <row r="22" spans="1:23" x14ac:dyDescent="0.2">
      <c r="A22" s="9">
        <v>43373</v>
      </c>
      <c r="B22" s="2">
        <v>429</v>
      </c>
      <c r="C22" s="2">
        <v>1550</v>
      </c>
      <c r="D22" s="2">
        <v>2323</v>
      </c>
      <c r="E22" s="2">
        <v>9230</v>
      </c>
      <c r="F22" s="2">
        <v>2017</v>
      </c>
      <c r="G22" s="3">
        <f t="shared" si="2"/>
        <v>15549</v>
      </c>
      <c r="H22">
        <f t="shared" si="3"/>
        <v>5</v>
      </c>
      <c r="I22" s="4">
        <f t="shared" si="4"/>
        <v>3109.8</v>
      </c>
      <c r="K22" s="5">
        <f t="shared" si="10"/>
        <v>-15.882352941176469</v>
      </c>
      <c r="L22" s="5">
        <f t="shared" si="10"/>
        <v>-9.0909090909090935</v>
      </c>
      <c r="M22" s="5">
        <f t="shared" si="10"/>
        <v>-12.963656800299738</v>
      </c>
      <c r="N22" s="5">
        <f t="shared" si="10"/>
        <v>-9.8104358022278682</v>
      </c>
      <c r="O22" s="5">
        <f t="shared" si="10"/>
        <v>3.64850976361768</v>
      </c>
      <c r="P22" s="5">
        <f t="shared" si="8"/>
        <v>-8.8783403656821349</v>
      </c>
      <c r="R22" s="5">
        <f t="shared" si="9"/>
        <v>82.818532818532802</v>
      </c>
      <c r="S22" s="5">
        <f t="shared" si="9"/>
        <v>87.078651685393282</v>
      </c>
      <c r="T22" s="5">
        <f t="shared" si="9"/>
        <v>95.675453047775932</v>
      </c>
      <c r="U22" s="5">
        <f t="shared" si="9"/>
        <v>120.65359477124186</v>
      </c>
      <c r="V22" s="5">
        <f t="shared" si="9"/>
        <v>119.34911242603549</v>
      </c>
      <c r="W22" s="5">
        <f t="shared" si="9"/>
        <v>110.54315370396706</v>
      </c>
    </row>
    <row r="23" spans="1:23" x14ac:dyDescent="0.2">
      <c r="A23" s="9">
        <v>43465</v>
      </c>
      <c r="B23" s="2">
        <v>330</v>
      </c>
      <c r="C23" s="2">
        <v>1475</v>
      </c>
      <c r="D23" s="2">
        <v>2330</v>
      </c>
      <c r="E23" s="2">
        <v>8150</v>
      </c>
      <c r="F23" s="2">
        <v>1995</v>
      </c>
      <c r="G23" s="3">
        <f t="shared" si="2"/>
        <v>14280</v>
      </c>
      <c r="H23">
        <f t="shared" si="3"/>
        <v>5</v>
      </c>
      <c r="I23" s="4">
        <f t="shared" si="4"/>
        <v>2856</v>
      </c>
      <c r="K23" s="5">
        <f t="shared" si="10"/>
        <v>-23.076923076923073</v>
      </c>
      <c r="L23" s="5">
        <f t="shared" si="10"/>
        <v>-4.8387096774193505</v>
      </c>
      <c r="M23" s="5">
        <f t="shared" si="10"/>
        <v>0.30133448127420692</v>
      </c>
      <c r="N23" s="5">
        <f t="shared" si="10"/>
        <v>-11.70097508125677</v>
      </c>
      <c r="O23" s="5">
        <f t="shared" si="10"/>
        <v>-1.0907288051561714</v>
      </c>
      <c r="P23" s="5">
        <f t="shared" si="8"/>
        <v>-8.161296546401708</v>
      </c>
      <c r="R23" s="5">
        <f t="shared" si="9"/>
        <v>63.706563706563699</v>
      </c>
      <c r="S23" s="5">
        <f t="shared" si="9"/>
        <v>82.865168539325865</v>
      </c>
      <c r="T23" s="5">
        <f t="shared" si="9"/>
        <v>95.963756177924196</v>
      </c>
      <c r="U23" s="5">
        <f t="shared" si="9"/>
        <v>106.53594771241832</v>
      </c>
      <c r="V23" s="5">
        <f t="shared" si="9"/>
        <v>118.0473372781065</v>
      </c>
      <c r="W23" s="5">
        <f t="shared" si="9"/>
        <v>101.52139911844166</v>
      </c>
    </row>
    <row r="24" spans="1:23" x14ac:dyDescent="0.2">
      <c r="A24" s="9">
        <v>43555</v>
      </c>
      <c r="B24" s="2">
        <v>275</v>
      </c>
      <c r="C24" s="2">
        <v>1435</v>
      </c>
      <c r="D24" s="2">
        <v>2442</v>
      </c>
      <c r="E24" s="2">
        <v>7048</v>
      </c>
      <c r="F24" s="2">
        <v>2000</v>
      </c>
      <c r="G24" s="3">
        <f t="shared" si="2"/>
        <v>13200</v>
      </c>
      <c r="H24">
        <f t="shared" si="3"/>
        <v>5</v>
      </c>
      <c r="I24" s="4">
        <f t="shared" si="4"/>
        <v>2640</v>
      </c>
      <c r="K24" s="5">
        <f t="shared" si="10"/>
        <v>-16.666666666666664</v>
      </c>
      <c r="L24" s="5">
        <f t="shared" si="10"/>
        <v>-2.7118644067796627</v>
      </c>
      <c r="M24" s="5">
        <f t="shared" si="10"/>
        <v>4.8068669527896901</v>
      </c>
      <c r="N24" s="5">
        <f t="shared" si="10"/>
        <v>-13.521472392638035</v>
      </c>
      <c r="O24" s="5">
        <f t="shared" si="10"/>
        <v>0.25062656641603454</v>
      </c>
      <c r="P24" s="5">
        <f t="shared" si="8"/>
        <v>-7.5630252100840289</v>
      </c>
      <c r="R24" s="5">
        <f t="shared" si="9"/>
        <v>53.088803088803083</v>
      </c>
      <c r="S24" s="5">
        <f t="shared" si="9"/>
        <v>80.617977528089909</v>
      </c>
      <c r="T24" s="5">
        <f t="shared" si="9"/>
        <v>100.57660626029651</v>
      </c>
      <c r="U24" s="5">
        <f t="shared" si="9"/>
        <v>92.13071895424838</v>
      </c>
      <c r="V24" s="5">
        <f t="shared" si="9"/>
        <v>118.34319526627218</v>
      </c>
      <c r="W24" s="5">
        <f t="shared" si="9"/>
        <v>93.843310109483895</v>
      </c>
    </row>
    <row r="25" spans="1:23" x14ac:dyDescent="0.2">
      <c r="A25" s="9">
        <v>43646</v>
      </c>
      <c r="B25" s="2">
        <v>314</v>
      </c>
      <c r="C25" s="2">
        <v>1312</v>
      </c>
      <c r="D25" s="2">
        <v>2428</v>
      </c>
      <c r="E25" s="2">
        <v>6987</v>
      </c>
      <c r="F25" s="2">
        <v>1919</v>
      </c>
      <c r="G25" s="3">
        <f t="shared" si="2"/>
        <v>12960</v>
      </c>
      <c r="H25">
        <f t="shared" si="3"/>
        <v>5</v>
      </c>
      <c r="I25" s="4">
        <f t="shared" si="4"/>
        <v>2592</v>
      </c>
      <c r="K25" s="5">
        <f t="shared" si="10"/>
        <v>14.181818181818183</v>
      </c>
      <c r="L25" s="5">
        <f t="shared" si="10"/>
        <v>-8.5714285714285747</v>
      </c>
      <c r="M25" s="5">
        <f t="shared" si="10"/>
        <v>-0.57330057330057249</v>
      </c>
      <c r="N25" s="5">
        <f t="shared" si="10"/>
        <v>-0.86549375709421561</v>
      </c>
      <c r="O25" s="5">
        <f t="shared" si="10"/>
        <v>-4.049999999999998</v>
      </c>
      <c r="P25" s="5">
        <f t="shared" si="8"/>
        <v>-1.8181818181818188</v>
      </c>
      <c r="R25" s="5">
        <f t="shared" si="9"/>
        <v>60.617760617760609</v>
      </c>
      <c r="S25" s="5">
        <f t="shared" si="9"/>
        <v>73.707865168539342</v>
      </c>
      <c r="T25" s="5">
        <f t="shared" si="9"/>
        <v>99.999999999999972</v>
      </c>
      <c r="U25" s="5">
        <f t="shared" si="9"/>
        <v>91.333333333333343</v>
      </c>
      <c r="V25" s="5">
        <f t="shared" si="9"/>
        <v>113.55029585798816</v>
      </c>
      <c r="W25" s="5">
        <f t="shared" si="9"/>
        <v>92.137068107493278</v>
      </c>
    </row>
    <row r="26" spans="1:23" x14ac:dyDescent="0.2">
      <c r="A26" s="9">
        <v>43738</v>
      </c>
      <c r="B26" s="2">
        <v>174</v>
      </c>
      <c r="C26" s="2">
        <v>1230</v>
      </c>
      <c r="D26" s="2">
        <v>2310</v>
      </c>
      <c r="E26" s="2">
        <v>6184</v>
      </c>
      <c r="F26" s="2">
        <v>1900</v>
      </c>
      <c r="G26" s="3">
        <f t="shared" si="2"/>
        <v>11798</v>
      </c>
      <c r="H26">
        <f t="shared" si="3"/>
        <v>5</v>
      </c>
      <c r="I26" s="4">
        <f t="shared" si="4"/>
        <v>2359.6</v>
      </c>
      <c r="K26" s="5">
        <f t="shared" si="10"/>
        <v>-44.585987261146499</v>
      </c>
      <c r="L26" s="5">
        <f t="shared" si="10"/>
        <v>-6.25</v>
      </c>
      <c r="M26" s="5">
        <f t="shared" si="10"/>
        <v>-4.8599670510708348</v>
      </c>
      <c r="N26" s="5">
        <f t="shared" si="10"/>
        <v>-11.492772291398312</v>
      </c>
      <c r="O26" s="5">
        <f t="shared" si="10"/>
        <v>-0.99009900990099098</v>
      </c>
      <c r="P26" s="5">
        <f t="shared" si="8"/>
        <v>-8.9660493827160579</v>
      </c>
      <c r="R26" s="5">
        <f t="shared" si="9"/>
        <v>33.590733590733585</v>
      </c>
      <c r="S26" s="5">
        <f t="shared" si="9"/>
        <v>69.101123595505641</v>
      </c>
      <c r="T26" s="5">
        <f t="shared" si="9"/>
        <v>95.140032948929132</v>
      </c>
      <c r="U26" s="5">
        <f t="shared" si="9"/>
        <v>80.836601307189554</v>
      </c>
      <c r="V26" s="5">
        <f t="shared" si="9"/>
        <v>112.42603550295857</v>
      </c>
      <c r="W26" s="5">
        <f t="shared" si="9"/>
        <v>83.876013081188702</v>
      </c>
    </row>
    <row r="27" spans="1:23" x14ac:dyDescent="0.2">
      <c r="A27" s="9">
        <v>43830</v>
      </c>
      <c r="B27" s="2">
        <v>175</v>
      </c>
      <c r="C27" s="2">
        <v>1235</v>
      </c>
      <c r="D27" s="2">
        <v>2211</v>
      </c>
      <c r="E27" s="2">
        <v>5605</v>
      </c>
      <c r="F27" s="2">
        <v>1940</v>
      </c>
      <c r="G27" s="3">
        <f t="shared" si="2"/>
        <v>11166</v>
      </c>
      <c r="H27">
        <f t="shared" si="3"/>
        <v>5</v>
      </c>
      <c r="I27" s="4">
        <f t="shared" si="4"/>
        <v>2233.1999999999998</v>
      </c>
      <c r="K27" s="5">
        <f t="shared" si="10"/>
        <v>0.57471264367816577</v>
      </c>
      <c r="L27" s="5">
        <f t="shared" si="10"/>
        <v>0.40650406504065817</v>
      </c>
      <c r="M27" s="5">
        <f t="shared" si="10"/>
        <v>-4.2857142857142811</v>
      </c>
      <c r="N27" s="5">
        <f t="shared" si="10"/>
        <v>-9.3628719275549841</v>
      </c>
      <c r="O27" s="5">
        <f t="shared" si="10"/>
        <v>2.1052631578947434</v>
      </c>
      <c r="P27" s="5">
        <f t="shared" si="8"/>
        <v>-5.356840142397024</v>
      </c>
      <c r="R27" s="5">
        <f t="shared" si="9"/>
        <v>33.783783783783782</v>
      </c>
      <c r="S27" s="5">
        <f t="shared" si="9"/>
        <v>69.382022471910147</v>
      </c>
      <c r="T27" s="5">
        <f t="shared" si="9"/>
        <v>91.062602965403599</v>
      </c>
      <c r="U27" s="5">
        <f t="shared" si="9"/>
        <v>73.267973856209153</v>
      </c>
      <c r="V27" s="5">
        <f t="shared" si="9"/>
        <v>114.79289940828401</v>
      </c>
      <c r="W27" s="5">
        <f t="shared" si="9"/>
        <v>79.382909142613414</v>
      </c>
    </row>
    <row r="28" spans="1:23" x14ac:dyDescent="0.2">
      <c r="A28" s="9">
        <v>43921</v>
      </c>
      <c r="B28" s="2">
        <v>38</v>
      </c>
      <c r="C28" s="2">
        <v>468</v>
      </c>
      <c r="D28" s="2">
        <v>1287</v>
      </c>
      <c r="E28" s="2">
        <v>1900</v>
      </c>
      <c r="F28" s="2">
        <v>708</v>
      </c>
      <c r="G28" s="3">
        <f t="shared" si="2"/>
        <v>4401</v>
      </c>
      <c r="H28">
        <f t="shared" si="3"/>
        <v>5</v>
      </c>
      <c r="I28" s="4">
        <f t="shared" si="4"/>
        <v>880.2</v>
      </c>
      <c r="K28" s="5">
        <f t="shared" si="10"/>
        <v>-78.285714285714292</v>
      </c>
      <c r="L28" s="5">
        <f t="shared" si="10"/>
        <v>-62.105263157894733</v>
      </c>
      <c r="M28" s="5">
        <f t="shared" si="10"/>
        <v>-41.791044776119399</v>
      </c>
      <c r="N28" s="5">
        <f t="shared" si="10"/>
        <v>-66.101694915254242</v>
      </c>
      <c r="O28" s="5">
        <f t="shared" si="10"/>
        <v>-63.505154639175252</v>
      </c>
      <c r="P28" s="5">
        <f t="shared" si="8"/>
        <v>-60.585706609349813</v>
      </c>
      <c r="R28" s="5">
        <f t="shared" si="9"/>
        <v>7.3359073359073337</v>
      </c>
      <c r="S28" s="5">
        <f t="shared" si="9"/>
        <v>26.292134831460693</v>
      </c>
      <c r="T28" s="5">
        <f t="shared" si="9"/>
        <v>53.006589785831949</v>
      </c>
      <c r="U28" s="5">
        <f t="shared" si="9"/>
        <v>24.836601307189543</v>
      </c>
      <c r="V28" s="5">
        <f t="shared" si="9"/>
        <v>41.893491124260358</v>
      </c>
      <c r="W28" s="5">
        <f t="shared" si="9"/>
        <v>31.288212711502926</v>
      </c>
    </row>
    <row r="29" spans="1:23" x14ac:dyDescent="0.2">
      <c r="A29" s="9">
        <v>44012</v>
      </c>
      <c r="B29" s="2">
        <v>81</v>
      </c>
      <c r="C29" s="2">
        <v>502</v>
      </c>
      <c r="D29" s="2">
        <v>1335</v>
      </c>
      <c r="E29" s="2">
        <v>2239</v>
      </c>
      <c r="F29" s="2">
        <v>769</v>
      </c>
      <c r="G29" s="3">
        <f t="shared" si="2"/>
        <v>4926</v>
      </c>
      <c r="H29">
        <f t="shared" si="3"/>
        <v>5</v>
      </c>
      <c r="I29" s="4">
        <f t="shared" si="4"/>
        <v>985.2</v>
      </c>
      <c r="K29" s="5">
        <f t="shared" si="10"/>
        <v>113.15789473684212</v>
      </c>
      <c r="L29" s="5">
        <f t="shared" si="10"/>
        <v>7.2649572649572614</v>
      </c>
      <c r="M29" s="5">
        <f t="shared" si="10"/>
        <v>3.7296037296037365</v>
      </c>
      <c r="N29" s="5">
        <f t="shared" si="10"/>
        <v>17.842105263157904</v>
      </c>
      <c r="O29" s="5">
        <f t="shared" si="10"/>
        <v>8.6158192090395538</v>
      </c>
      <c r="P29" s="5">
        <f t="shared" si="8"/>
        <v>11.929107021131568</v>
      </c>
      <c r="R29" s="5">
        <f t="shared" si="9"/>
        <v>15.637065637065634</v>
      </c>
      <c r="S29" s="5">
        <f t="shared" si="9"/>
        <v>28.202247191011256</v>
      </c>
      <c r="T29" s="5">
        <f t="shared" si="9"/>
        <v>54.983525535420092</v>
      </c>
      <c r="U29" s="5">
        <f t="shared" si="9"/>
        <v>29.267973856209153</v>
      </c>
      <c r="V29" s="5">
        <f t="shared" si="9"/>
        <v>45.502958579881664</v>
      </c>
      <c r="W29" s="5">
        <f t="shared" si="9"/>
        <v>35.020617090857399</v>
      </c>
    </row>
    <row r="30" spans="1:23" x14ac:dyDescent="0.2">
      <c r="A30" s="9">
        <v>44104</v>
      </c>
      <c r="B30" s="2">
        <v>52</v>
      </c>
      <c r="C30" s="2">
        <v>300</v>
      </c>
      <c r="D30" s="2">
        <v>1225</v>
      </c>
      <c r="E30" s="2">
        <v>1639</v>
      </c>
      <c r="F30" s="2">
        <v>488</v>
      </c>
      <c r="G30" s="3">
        <f t="shared" si="2"/>
        <v>3704</v>
      </c>
      <c r="H30">
        <f t="shared" si="3"/>
        <v>5</v>
      </c>
      <c r="I30" s="4">
        <f t="shared" si="4"/>
        <v>740.8</v>
      </c>
      <c r="K30" s="5">
        <f t="shared" si="10"/>
        <v>-35.802469135802475</v>
      </c>
      <c r="L30" s="5">
        <f t="shared" si="10"/>
        <v>-40.239043824701191</v>
      </c>
      <c r="M30" s="5">
        <f t="shared" si="10"/>
        <v>-8.2397003745318322</v>
      </c>
      <c r="N30" s="5">
        <f t="shared" si="10"/>
        <v>-26.797677534613662</v>
      </c>
      <c r="O30" s="5">
        <f t="shared" si="10"/>
        <v>-36.540962288686607</v>
      </c>
      <c r="P30" s="5">
        <f t="shared" si="8"/>
        <v>-24.807145757206662</v>
      </c>
      <c r="R30" s="5">
        <f t="shared" si="9"/>
        <v>10.038610038610036</v>
      </c>
      <c r="S30" s="5">
        <f t="shared" si="9"/>
        <v>16.853932584269675</v>
      </c>
      <c r="T30" s="5">
        <f t="shared" si="9"/>
        <v>50.453047775947276</v>
      </c>
      <c r="U30" s="5">
        <f t="shared" si="9"/>
        <v>21.424836601307192</v>
      </c>
      <c r="V30" s="5">
        <f t="shared" si="9"/>
        <v>28.87573964497042</v>
      </c>
      <c r="W30" s="5">
        <f t="shared" si="9"/>
        <v>26.333001564055177</v>
      </c>
    </row>
    <row r="31" spans="1:23" x14ac:dyDescent="0.2">
      <c r="A31" s="9">
        <v>44196</v>
      </c>
      <c r="B31" s="2">
        <v>63</v>
      </c>
      <c r="C31" s="2">
        <v>497</v>
      </c>
      <c r="D31" s="2">
        <v>1257</v>
      </c>
      <c r="E31" s="2">
        <v>2952</v>
      </c>
      <c r="F31" s="2">
        <v>800</v>
      </c>
      <c r="G31" s="3">
        <f t="shared" si="2"/>
        <v>5569</v>
      </c>
      <c r="H31">
        <f t="shared" si="3"/>
        <v>5</v>
      </c>
      <c r="I31" s="4">
        <f t="shared" si="4"/>
        <v>1113.8</v>
      </c>
      <c r="K31" s="5">
        <f t="shared" si="10"/>
        <v>21.153846153846146</v>
      </c>
      <c r="L31" s="5">
        <f t="shared" si="10"/>
        <v>65.666666666666671</v>
      </c>
      <c r="M31" s="5">
        <f t="shared" si="10"/>
        <v>2.6122448979591928</v>
      </c>
      <c r="N31" s="5">
        <f t="shared" si="10"/>
        <v>80.109823062843205</v>
      </c>
      <c r="O31" s="5">
        <f t="shared" si="10"/>
        <v>63.934426229508205</v>
      </c>
      <c r="P31" s="5">
        <f t="shared" si="8"/>
        <v>50.350971922246224</v>
      </c>
      <c r="R31" s="5">
        <f t="shared" si="9"/>
        <v>12.162162162162158</v>
      </c>
      <c r="S31" s="5">
        <f t="shared" si="9"/>
        <v>27.921348314606764</v>
      </c>
      <c r="T31" s="5">
        <f t="shared" si="9"/>
        <v>51.771004942339374</v>
      </c>
      <c r="U31" s="5">
        <f t="shared" si="9"/>
        <v>38.588235294117652</v>
      </c>
      <c r="V31" s="5">
        <f t="shared" si="9"/>
        <v>47.337278106508883</v>
      </c>
      <c r="W31" s="5">
        <f t="shared" si="9"/>
        <v>39.591923787857262</v>
      </c>
    </row>
    <row r="32" spans="1:23" x14ac:dyDescent="0.2">
      <c r="A32" s="9">
        <v>44286</v>
      </c>
      <c r="B32" s="2">
        <v>68</v>
      </c>
      <c r="C32" s="2">
        <v>620</v>
      </c>
      <c r="D32" s="2">
        <v>1320</v>
      </c>
      <c r="E32" s="2">
        <v>2820</v>
      </c>
      <c r="F32" s="2">
        <v>865</v>
      </c>
      <c r="G32" s="3">
        <f t="shared" si="2"/>
        <v>5693</v>
      </c>
      <c r="H32">
        <f t="shared" si="3"/>
        <v>5</v>
      </c>
      <c r="I32" s="4">
        <f t="shared" si="4"/>
        <v>1138.5999999999999</v>
      </c>
      <c r="K32" s="5">
        <f t="shared" si="10"/>
        <v>7.9365079365079305</v>
      </c>
      <c r="L32" s="5">
        <f t="shared" si="10"/>
        <v>24.748490945674039</v>
      </c>
      <c r="M32" s="5">
        <f t="shared" si="10"/>
        <v>5.0119331742243478</v>
      </c>
      <c r="N32" s="5">
        <f t="shared" si="10"/>
        <v>-4.471544715447151</v>
      </c>
      <c r="O32" s="5">
        <f t="shared" si="10"/>
        <v>8.1250000000000036</v>
      </c>
      <c r="P32" s="5">
        <f t="shared" si="8"/>
        <v>2.2266115999281633</v>
      </c>
      <c r="R32" s="5">
        <f t="shared" si="9"/>
        <v>13.127413127413122</v>
      </c>
      <c r="S32" s="5">
        <f t="shared" si="9"/>
        <v>34.831460674157327</v>
      </c>
      <c r="T32" s="5">
        <f t="shared" si="9"/>
        <v>54.365733113673805</v>
      </c>
      <c r="U32" s="5">
        <f t="shared" si="9"/>
        <v>36.86274509803922</v>
      </c>
      <c r="V32" s="5">
        <f t="shared" si="9"/>
        <v>51.18343195266273</v>
      </c>
      <c r="W32" s="5">
        <f t="shared" si="9"/>
        <v>40.473482155552411</v>
      </c>
    </row>
    <row r="33" spans="1:23" x14ac:dyDescent="0.2">
      <c r="A33" s="9">
        <v>44377</v>
      </c>
      <c r="B33" s="2">
        <v>65</v>
      </c>
      <c r="C33" s="2">
        <v>686</v>
      </c>
      <c r="D33" s="2">
        <v>1490</v>
      </c>
      <c r="E33" s="2">
        <v>2650</v>
      </c>
      <c r="F33" s="2">
        <v>1151</v>
      </c>
      <c r="G33" s="3">
        <f t="shared" si="2"/>
        <v>6042</v>
      </c>
      <c r="H33">
        <f t="shared" si="3"/>
        <v>5</v>
      </c>
      <c r="I33" s="4">
        <f t="shared" si="4"/>
        <v>1208.4000000000001</v>
      </c>
      <c r="K33" s="5">
        <f t="shared" si="10"/>
        <v>-4.4117647058823479</v>
      </c>
      <c r="L33" s="5">
        <f t="shared" si="10"/>
        <v>10.64516129032258</v>
      </c>
      <c r="M33" s="5">
        <f t="shared" si="10"/>
        <v>12.87878787878789</v>
      </c>
      <c r="N33" s="5">
        <f t="shared" si="10"/>
        <v>-6.0283687943262443</v>
      </c>
      <c r="O33" s="5">
        <f t="shared" si="10"/>
        <v>33.063583815028899</v>
      </c>
      <c r="P33" s="5">
        <f t="shared" si="8"/>
        <v>6.1303354997365389</v>
      </c>
      <c r="R33" s="5">
        <f t="shared" si="9"/>
        <v>12.548262548262544</v>
      </c>
      <c r="S33" s="5">
        <f t="shared" si="9"/>
        <v>38.539325842696655</v>
      </c>
      <c r="T33" s="5">
        <f t="shared" si="9"/>
        <v>61.367380560131799</v>
      </c>
      <c r="U33" s="5">
        <f t="shared" si="9"/>
        <v>34.640522875816998</v>
      </c>
      <c r="V33" s="5">
        <f t="shared" si="9"/>
        <v>68.10650887573965</v>
      </c>
      <c r="W33" s="5">
        <f t="shared" si="9"/>
        <v>42.954642400113777</v>
      </c>
    </row>
    <row r="34" spans="1:23" x14ac:dyDescent="0.2">
      <c r="A34" s="9">
        <v>44469</v>
      </c>
      <c r="B34" s="2">
        <v>99</v>
      </c>
      <c r="C34" s="2">
        <v>707</v>
      </c>
      <c r="D34" s="2">
        <v>1430</v>
      </c>
      <c r="E34" s="2">
        <v>3215</v>
      </c>
      <c r="F34" s="2">
        <v>1226</v>
      </c>
      <c r="G34" s="3">
        <f t="shared" si="2"/>
        <v>6677</v>
      </c>
      <c r="H34">
        <f t="shared" si="3"/>
        <v>5</v>
      </c>
      <c r="I34" s="4">
        <f t="shared" si="4"/>
        <v>1335.4</v>
      </c>
      <c r="K34" s="5">
        <f t="shared" si="10"/>
        <v>52.307692307692299</v>
      </c>
      <c r="L34" s="5">
        <f t="shared" si="10"/>
        <v>3.0612244897959107</v>
      </c>
      <c r="M34" s="5">
        <f t="shared" si="10"/>
        <v>-4.0268456375838984</v>
      </c>
      <c r="N34" s="5">
        <f t="shared" si="10"/>
        <v>21.320754716981138</v>
      </c>
      <c r="O34" s="5">
        <f t="shared" si="10"/>
        <v>6.5160729800173733</v>
      </c>
      <c r="P34" s="5">
        <f t="shared" si="8"/>
        <v>10.509764978483949</v>
      </c>
      <c r="R34" s="5">
        <f t="shared" si="9"/>
        <v>19.111969111969106</v>
      </c>
      <c r="S34" s="5">
        <f t="shared" si="9"/>
        <v>39.719101123595529</v>
      </c>
      <c r="T34" s="5">
        <f t="shared" si="9"/>
        <v>58.896210873146622</v>
      </c>
      <c r="U34" s="5">
        <f t="shared" si="9"/>
        <v>42.02614379084968</v>
      </c>
      <c r="V34" s="5">
        <f t="shared" si="9"/>
        <v>72.544378698224861</v>
      </c>
      <c r="W34" s="5">
        <f t="shared" si="9"/>
        <v>47.469074363713951</v>
      </c>
    </row>
    <row r="35" spans="1:23" x14ac:dyDescent="0.2">
      <c r="A35" s="9">
        <v>44561</v>
      </c>
      <c r="B35" s="2">
        <v>114</v>
      </c>
      <c r="C35" s="2">
        <v>799</v>
      </c>
      <c r="D35" s="2">
        <v>1537</v>
      </c>
      <c r="E35" s="2">
        <v>3725</v>
      </c>
      <c r="F35" s="2">
        <v>1237</v>
      </c>
      <c r="G35" s="3">
        <f t="shared" si="2"/>
        <v>7412</v>
      </c>
      <c r="H35">
        <f t="shared" si="3"/>
        <v>5</v>
      </c>
      <c r="I35" s="4">
        <f t="shared" si="4"/>
        <v>1482.4</v>
      </c>
      <c r="K35" s="5">
        <f t="shared" si="10"/>
        <v>15.151515151515159</v>
      </c>
      <c r="L35" s="5">
        <f t="shared" si="10"/>
        <v>13.012729844413018</v>
      </c>
      <c r="M35" s="5">
        <f t="shared" si="10"/>
        <v>7.4825174825174923</v>
      </c>
      <c r="N35" s="5">
        <f t="shared" si="10"/>
        <v>15.86314152410575</v>
      </c>
      <c r="O35" s="5">
        <f t="shared" si="10"/>
        <v>0.897226753670477</v>
      </c>
      <c r="P35" s="5">
        <f t="shared" si="8"/>
        <v>11.007937696570313</v>
      </c>
      <c r="R35" s="5">
        <f t="shared" si="9"/>
        <v>22.007722007722002</v>
      </c>
      <c r="S35" s="5">
        <f t="shared" si="9"/>
        <v>44.88764044943823</v>
      </c>
      <c r="T35" s="5">
        <f t="shared" si="9"/>
        <v>63.303130148270185</v>
      </c>
      <c r="U35" s="5">
        <f t="shared" si="9"/>
        <v>48.692810457516345</v>
      </c>
      <c r="V35" s="5">
        <f t="shared" si="9"/>
        <v>73.195266272189357</v>
      </c>
      <c r="W35" s="5">
        <f t="shared" si="9"/>
        <v>52.694440494810216</v>
      </c>
    </row>
    <row r="36" spans="1:23" x14ac:dyDescent="0.2">
      <c r="A36" s="9">
        <v>44651</v>
      </c>
      <c r="B36" s="2">
        <v>105</v>
      </c>
      <c r="C36" s="2">
        <v>744</v>
      </c>
      <c r="D36" s="2">
        <v>1472</v>
      </c>
      <c r="E36" s="2">
        <v>3500</v>
      </c>
      <c r="F36" s="2">
        <v>1406</v>
      </c>
      <c r="G36" s="3">
        <f t="shared" si="2"/>
        <v>7227</v>
      </c>
      <c r="H36">
        <f t="shared" si="3"/>
        <v>5</v>
      </c>
      <c r="I36" s="4">
        <f t="shared" si="4"/>
        <v>1445.4</v>
      </c>
      <c r="K36" s="5">
        <f t="shared" si="10"/>
        <v>-7.8947368421052655</v>
      </c>
      <c r="L36" s="5">
        <f t="shared" si="10"/>
        <v>-6.883604505632035</v>
      </c>
      <c r="M36" s="5">
        <f t="shared" si="10"/>
        <v>-4.2290175666883538</v>
      </c>
      <c r="N36" s="5">
        <f t="shared" si="10"/>
        <v>-6.0402684563758413</v>
      </c>
      <c r="O36" s="5">
        <f t="shared" si="10"/>
        <v>13.662085691188363</v>
      </c>
      <c r="P36" s="5">
        <f t="shared" si="8"/>
        <v>-2.4959525094441437</v>
      </c>
      <c r="R36" s="5">
        <f t="shared" si="9"/>
        <v>20.270270270270263</v>
      </c>
      <c r="S36" s="5">
        <f t="shared" si="9"/>
        <v>41.79775280898879</v>
      </c>
      <c r="T36" s="5">
        <f t="shared" si="9"/>
        <v>60.626029654036245</v>
      </c>
      <c r="U36" s="5">
        <f t="shared" si="9"/>
        <v>45.751633986928105</v>
      </c>
      <c r="V36" s="5">
        <f t="shared" si="9"/>
        <v>83.195266272189357</v>
      </c>
      <c r="W36" s="5">
        <f t="shared" si="9"/>
        <v>51.379212284942447</v>
      </c>
    </row>
    <row r="37" spans="1:23" x14ac:dyDescent="0.2">
      <c r="A37" s="9">
        <v>44742</v>
      </c>
      <c r="B37" s="2">
        <v>125</v>
      </c>
      <c r="C37" s="2">
        <v>555</v>
      </c>
      <c r="D37" s="2">
        <v>1235</v>
      </c>
      <c r="E37" s="2">
        <v>3319</v>
      </c>
      <c r="F37" s="2">
        <v>1270</v>
      </c>
      <c r="G37" s="3">
        <f t="shared" si="2"/>
        <v>6504</v>
      </c>
      <c r="H37">
        <f t="shared" si="3"/>
        <v>5</v>
      </c>
      <c r="I37" s="4">
        <f t="shared" si="4"/>
        <v>1300.8</v>
      </c>
      <c r="K37" s="5">
        <f t="shared" si="10"/>
        <v>19.047619047619047</v>
      </c>
      <c r="L37" s="5">
        <f t="shared" si="10"/>
        <v>-25.403225806451612</v>
      </c>
      <c r="M37" s="5">
        <f t="shared" si="10"/>
        <v>-16.100543478260864</v>
      </c>
      <c r="N37" s="5">
        <f t="shared" si="10"/>
        <v>-5.1714285714285708</v>
      </c>
      <c r="O37" s="5">
        <f t="shared" si="10"/>
        <v>-9.6728307254623012</v>
      </c>
      <c r="P37" s="5">
        <f t="shared" si="8"/>
        <v>-10.004151100041526</v>
      </c>
      <c r="R37" s="5">
        <f t="shared" si="9"/>
        <v>24.131274131274122</v>
      </c>
      <c r="S37" s="5">
        <f t="shared" si="9"/>
        <v>31.179775280898895</v>
      </c>
      <c r="T37" s="5">
        <f t="shared" si="9"/>
        <v>50.864909390444815</v>
      </c>
      <c r="U37" s="5">
        <f t="shared" si="9"/>
        <v>43.385620915032682</v>
      </c>
      <c r="V37" s="5">
        <f t="shared" si="9"/>
        <v>75.147928994082847</v>
      </c>
      <c r="W37" s="5">
        <f t="shared" si="9"/>
        <v>46.23915825394571</v>
      </c>
    </row>
    <row r="38" spans="1:23" x14ac:dyDescent="0.2">
      <c r="A38" s="9">
        <v>44834</v>
      </c>
      <c r="B38" s="2">
        <v>100</v>
      </c>
      <c r="C38" s="2">
        <v>630</v>
      </c>
      <c r="D38" s="2">
        <v>1179</v>
      </c>
      <c r="E38" s="2">
        <v>3437</v>
      </c>
      <c r="F38" s="2">
        <v>1239</v>
      </c>
      <c r="G38" s="3">
        <f t="shared" si="2"/>
        <v>6585</v>
      </c>
      <c r="H38">
        <f t="shared" si="3"/>
        <v>5</v>
      </c>
      <c r="I38" s="4">
        <f t="shared" si="4"/>
        <v>1317</v>
      </c>
      <c r="K38" s="5">
        <f t="shared" si="10"/>
        <v>-19.999999999999996</v>
      </c>
      <c r="L38" s="5">
        <f t="shared" si="10"/>
        <v>13.513513513513509</v>
      </c>
      <c r="M38" s="5">
        <f t="shared" si="10"/>
        <v>-4.5344129554655837</v>
      </c>
      <c r="N38" s="5">
        <f t="shared" si="10"/>
        <v>3.5552877372702518</v>
      </c>
      <c r="O38" s="5">
        <f t="shared" si="10"/>
        <v>-2.4409448818897617</v>
      </c>
      <c r="P38" s="5">
        <f t="shared" si="8"/>
        <v>1.2453874538745469</v>
      </c>
      <c r="R38" s="5">
        <f t="shared" si="9"/>
        <v>19.3050193050193</v>
      </c>
      <c r="S38" s="5">
        <f t="shared" si="9"/>
        <v>35.393258426966312</v>
      </c>
      <c r="T38" s="5">
        <f t="shared" si="9"/>
        <v>48.558484349258656</v>
      </c>
      <c r="U38" s="5">
        <f t="shared" si="9"/>
        <v>44.928104575163395</v>
      </c>
      <c r="V38" s="5">
        <f t="shared" si="9"/>
        <v>73.313609467455635</v>
      </c>
      <c r="W38" s="5">
        <f t="shared" si="9"/>
        <v>46.815014929617547</v>
      </c>
    </row>
    <row r="39" spans="1:23" x14ac:dyDescent="0.2">
      <c r="A39" s="9">
        <v>44926</v>
      </c>
      <c r="B39" s="2">
        <v>101</v>
      </c>
      <c r="C39" s="2">
        <v>750</v>
      </c>
      <c r="D39" s="2">
        <v>1454</v>
      </c>
      <c r="E39" s="2">
        <v>3364</v>
      </c>
      <c r="F39" s="2">
        <v>1327</v>
      </c>
      <c r="G39" s="3">
        <f t="shared" si="2"/>
        <v>6996</v>
      </c>
      <c r="H39">
        <f t="shared" si="3"/>
        <v>5</v>
      </c>
      <c r="I39" s="4">
        <f t="shared" si="4"/>
        <v>1399.2</v>
      </c>
      <c r="K39" s="5">
        <f t="shared" si="10"/>
        <v>1.0000000000000009</v>
      </c>
      <c r="L39" s="5">
        <f t="shared" si="10"/>
        <v>19.047619047619047</v>
      </c>
      <c r="M39" s="5">
        <f t="shared" si="10"/>
        <v>23.32485156912638</v>
      </c>
      <c r="N39" s="5">
        <f t="shared" si="10"/>
        <v>-2.1239453011347109</v>
      </c>
      <c r="O39" s="5">
        <f t="shared" si="10"/>
        <v>7.1025020177562626</v>
      </c>
      <c r="P39" s="5">
        <f t="shared" si="8"/>
        <v>6.2414578587699276</v>
      </c>
      <c r="R39" s="5">
        <f t="shared" si="9"/>
        <v>19.498069498069494</v>
      </c>
      <c r="S39" s="5">
        <f t="shared" si="9"/>
        <v>42.134831460674178</v>
      </c>
      <c r="T39" s="5">
        <f t="shared" si="9"/>
        <v>59.884678747940704</v>
      </c>
      <c r="U39" s="5">
        <f t="shared" si="9"/>
        <v>43.973856209150327</v>
      </c>
      <c r="V39" s="5">
        <f t="shared" si="9"/>
        <v>78.52071005917162</v>
      </c>
      <c r="W39" s="5">
        <f t="shared" si="9"/>
        <v>49.736954358026473</v>
      </c>
    </row>
    <row r="40" spans="1:23" x14ac:dyDescent="0.2">
      <c r="A40" s="9">
        <v>45016</v>
      </c>
      <c r="B40" s="2">
        <v>95</v>
      </c>
      <c r="C40" s="2">
        <v>873</v>
      </c>
      <c r="D40" s="2">
        <v>1306</v>
      </c>
      <c r="E40" s="2">
        <v>2970</v>
      </c>
      <c r="F40" s="2">
        <v>1244</v>
      </c>
      <c r="G40" s="3">
        <f t="shared" si="2"/>
        <v>6488</v>
      </c>
      <c r="H40">
        <f t="shared" si="3"/>
        <v>5</v>
      </c>
      <c r="I40" s="4">
        <f t="shared" si="4"/>
        <v>1297.5999999999999</v>
      </c>
      <c r="K40" s="5">
        <f t="shared" si="10"/>
        <v>-5.9405940594059459</v>
      </c>
      <c r="L40" s="5">
        <f t="shared" si="10"/>
        <v>16.399999999999991</v>
      </c>
      <c r="M40" s="5">
        <f t="shared" si="10"/>
        <v>-10.17881705639615</v>
      </c>
      <c r="N40" s="5">
        <f t="shared" si="10"/>
        <v>-11.712247324613557</v>
      </c>
      <c r="O40" s="5">
        <f t="shared" si="10"/>
        <v>-6.2547098718914835</v>
      </c>
      <c r="P40" s="5">
        <f t="shared" si="8"/>
        <v>-7.2612921669525488</v>
      </c>
      <c r="R40" s="5">
        <f t="shared" si="9"/>
        <v>18.339768339768334</v>
      </c>
      <c r="S40" s="5">
        <f t="shared" si="9"/>
        <v>49.044943820224738</v>
      </c>
      <c r="T40" s="5">
        <f t="shared" si="9"/>
        <v>53.789126853377276</v>
      </c>
      <c r="U40" s="5">
        <f t="shared" si="9"/>
        <v>38.823529411764703</v>
      </c>
      <c r="V40" s="5">
        <f t="shared" si="9"/>
        <v>73.609467455621328</v>
      </c>
      <c r="W40" s="5">
        <f t="shared" si="9"/>
        <v>46.125408787146334</v>
      </c>
    </row>
    <row r="41" spans="1:23" x14ac:dyDescent="0.2">
      <c r="A41" s="9">
        <v>45107</v>
      </c>
      <c r="B41" s="2">
        <v>88</v>
      </c>
      <c r="C41" s="2">
        <v>846</v>
      </c>
      <c r="D41" s="2">
        <v>1166</v>
      </c>
      <c r="E41" s="2">
        <v>3071</v>
      </c>
      <c r="F41" s="2">
        <v>1254</v>
      </c>
      <c r="G41" s="3">
        <f t="shared" si="2"/>
        <v>6425</v>
      </c>
      <c r="H41">
        <f t="shared" si="3"/>
        <v>5</v>
      </c>
      <c r="I41" s="4">
        <f t="shared" si="4"/>
        <v>1285</v>
      </c>
      <c r="K41" s="5">
        <f t="shared" si="10"/>
        <v>-7.3684210526315796</v>
      </c>
      <c r="L41" s="5">
        <f t="shared" si="10"/>
        <v>-3.0927835051546393</v>
      </c>
      <c r="M41" s="5">
        <f t="shared" si="10"/>
        <v>-10.719754977029094</v>
      </c>
      <c r="N41" s="5">
        <f t="shared" si="10"/>
        <v>3.4006734006734041</v>
      </c>
      <c r="O41" s="5">
        <f t="shared" si="10"/>
        <v>0.80385852090032461</v>
      </c>
      <c r="P41" s="5">
        <f t="shared" si="8"/>
        <v>-0.97102342786682394</v>
      </c>
      <c r="R41" s="5">
        <f t="shared" si="9"/>
        <v>16.988416988416983</v>
      </c>
      <c r="S41" s="5">
        <f t="shared" si="9"/>
        <v>47.528089887640469</v>
      </c>
      <c r="T41" s="5">
        <f t="shared" si="9"/>
        <v>48.023064250411871</v>
      </c>
      <c r="U41" s="5">
        <f t="shared" si="9"/>
        <v>40.143790849673202</v>
      </c>
      <c r="V41" s="5">
        <f t="shared" si="9"/>
        <v>74.201183431952686</v>
      </c>
      <c r="W41" s="5">
        <f t="shared" si="9"/>
        <v>45.677520261623798</v>
      </c>
    </row>
    <row r="42" spans="1:23" x14ac:dyDescent="0.2">
      <c r="A42" s="9">
        <v>45199</v>
      </c>
      <c r="B42" s="2">
        <v>76</v>
      </c>
      <c r="C42" s="2">
        <v>850</v>
      </c>
      <c r="D42" s="2">
        <v>1055</v>
      </c>
      <c r="E42" s="2">
        <v>3195</v>
      </c>
      <c r="F42" s="2">
        <v>1310</v>
      </c>
      <c r="G42" s="3">
        <f t="shared" si="2"/>
        <v>6486</v>
      </c>
      <c r="H42">
        <f t="shared" si="3"/>
        <v>5</v>
      </c>
      <c r="I42" s="4">
        <f t="shared" si="4"/>
        <v>1297.2</v>
      </c>
      <c r="K42" s="5">
        <f t="shared" si="10"/>
        <v>-13.636363636363635</v>
      </c>
      <c r="L42" s="5">
        <f t="shared" si="10"/>
        <v>0.47281323877068626</v>
      </c>
      <c r="M42" s="5">
        <f t="shared" si="10"/>
        <v>-9.5197255574614115</v>
      </c>
      <c r="N42" s="5">
        <f t="shared" si="10"/>
        <v>4.037772712471499</v>
      </c>
      <c r="O42" s="5">
        <f t="shared" si="10"/>
        <v>4.4657097288676173</v>
      </c>
      <c r="P42" s="5">
        <f t="shared" si="8"/>
        <v>0.94941634241245687</v>
      </c>
      <c r="R42" s="5">
        <f t="shared" si="9"/>
        <v>14.671814671814667</v>
      </c>
      <c r="S42" s="5">
        <f t="shared" si="9"/>
        <v>47.752808988764066</v>
      </c>
      <c r="T42" s="5">
        <f t="shared" si="9"/>
        <v>43.451400329489296</v>
      </c>
      <c r="U42" s="5">
        <f t="shared" si="9"/>
        <v>41.764705882352935</v>
      </c>
      <c r="V42" s="5">
        <f t="shared" si="9"/>
        <v>77.514792899408306</v>
      </c>
      <c r="W42" s="5">
        <f t="shared" si="9"/>
        <v>46.111190103796417</v>
      </c>
    </row>
    <row r="43" spans="1:23" x14ac:dyDescent="0.2">
      <c r="A43" s="9">
        <v>45291</v>
      </c>
      <c r="B43" s="2">
        <v>69</v>
      </c>
      <c r="C43" s="2">
        <v>922</v>
      </c>
      <c r="D43" s="2">
        <v>1168</v>
      </c>
      <c r="E43" s="2">
        <v>3111</v>
      </c>
      <c r="F43" s="2">
        <v>1412</v>
      </c>
      <c r="G43" s="3">
        <f t="shared" si="2"/>
        <v>6682</v>
      </c>
      <c r="H43">
        <f t="shared" si="3"/>
        <v>5</v>
      </c>
      <c r="I43" s="4">
        <f t="shared" si="4"/>
        <v>1336.4</v>
      </c>
      <c r="K43" s="5">
        <f t="shared" si="10"/>
        <v>-9.210526315789469</v>
      </c>
      <c r="L43" s="5">
        <f t="shared" si="10"/>
        <v>8.4705882352941195</v>
      </c>
      <c r="M43" s="5">
        <f t="shared" si="10"/>
        <v>10.710900473933659</v>
      </c>
      <c r="N43" s="5">
        <f t="shared" si="10"/>
        <v>-2.6291079812206575</v>
      </c>
      <c r="O43" s="5">
        <f t="shared" si="10"/>
        <v>7.7862595419847302</v>
      </c>
      <c r="P43" s="5">
        <f t="shared" si="8"/>
        <v>3.0218933086648248</v>
      </c>
      <c r="R43" s="5">
        <f t="shared" si="9"/>
        <v>13.320463320463316</v>
      </c>
      <c r="S43" s="5">
        <f t="shared" si="9"/>
        <v>51.79775280898879</v>
      </c>
      <c r="T43" s="5">
        <f t="shared" si="9"/>
        <v>48.10543657331138</v>
      </c>
      <c r="U43" s="5">
        <f t="shared" si="9"/>
        <v>40.666666666666657</v>
      </c>
      <c r="V43" s="5">
        <f t="shared" si="9"/>
        <v>83.550295857988189</v>
      </c>
      <c r="W43" s="5">
        <f t="shared" si="9"/>
        <v>47.50462107208876</v>
      </c>
    </row>
    <row r="44" spans="1:23" x14ac:dyDescent="0.2">
      <c r="A44" s="9">
        <v>45382</v>
      </c>
      <c r="B44" s="2">
        <v>48</v>
      </c>
      <c r="C44" s="2">
        <v>1067</v>
      </c>
      <c r="D44" s="2">
        <v>1126</v>
      </c>
      <c r="E44" s="2">
        <v>2937</v>
      </c>
      <c r="F44" s="2">
        <v>1518</v>
      </c>
      <c r="G44" s="3">
        <f t="shared" si="2"/>
        <v>6696</v>
      </c>
      <c r="H44">
        <f t="shared" si="3"/>
        <v>5</v>
      </c>
      <c r="I44" s="4">
        <f t="shared" si="4"/>
        <v>1339.2</v>
      </c>
      <c r="K44" s="5">
        <f t="shared" si="10"/>
        <v>-30.434782608695656</v>
      </c>
      <c r="L44" s="5">
        <f t="shared" si="10"/>
        <v>15.726681127982655</v>
      </c>
      <c r="M44" s="5">
        <f t="shared" si="10"/>
        <v>-3.5958904109589018</v>
      </c>
      <c r="N44" s="5">
        <f t="shared" si="10"/>
        <v>-5.593056894889104</v>
      </c>
      <c r="O44" s="5">
        <f t="shared" si="10"/>
        <v>7.5070821529745091</v>
      </c>
      <c r="P44" s="5">
        <f t="shared" si="8"/>
        <v>0.20951810835079243</v>
      </c>
      <c r="R44" s="5">
        <f t="shared" si="9"/>
        <v>9.2664092664092639</v>
      </c>
      <c r="S44" s="5">
        <f t="shared" si="9"/>
        <v>59.943820224719133</v>
      </c>
      <c r="T44" s="5">
        <f t="shared" si="9"/>
        <v>46.375617792421757</v>
      </c>
      <c r="U44" s="5">
        <f t="shared" si="9"/>
        <v>38.39215686274509</v>
      </c>
      <c r="V44" s="5">
        <f t="shared" si="9"/>
        <v>89.822485207100627</v>
      </c>
      <c r="W44" s="5">
        <f t="shared" si="9"/>
        <v>47.604151855538213</v>
      </c>
    </row>
    <row r="45" spans="1:23" x14ac:dyDescent="0.2">
      <c r="A45" s="9">
        <v>45473</v>
      </c>
      <c r="B45" s="2">
        <v>59</v>
      </c>
      <c r="C45" s="2">
        <v>1085</v>
      </c>
      <c r="D45" s="2">
        <v>1218</v>
      </c>
      <c r="E45" s="2">
        <v>3140</v>
      </c>
      <c r="F45" s="2">
        <v>1530</v>
      </c>
      <c r="G45" s="3">
        <f t="shared" si="2"/>
        <v>7032</v>
      </c>
      <c r="H45">
        <f t="shared" si="3"/>
        <v>5</v>
      </c>
      <c r="I45" s="4">
        <f t="shared" si="4"/>
        <v>1406.4</v>
      </c>
      <c r="K45" s="5">
        <f t="shared" si="10"/>
        <v>22.916666666666675</v>
      </c>
      <c r="L45" s="5">
        <f t="shared" si="10"/>
        <v>1.6869728209934376</v>
      </c>
      <c r="M45" s="5">
        <f t="shared" si="10"/>
        <v>8.1705150976909344</v>
      </c>
      <c r="N45" s="5">
        <f t="shared" si="10"/>
        <v>6.9118147769833271</v>
      </c>
      <c r="O45" s="5">
        <f t="shared" si="10"/>
        <v>0.7905138339920903</v>
      </c>
      <c r="P45" s="5">
        <f t="shared" si="8"/>
        <v>5.017921146953408</v>
      </c>
      <c r="R45" s="5">
        <f t="shared" si="9"/>
        <v>11.389961389961387</v>
      </c>
      <c r="S45" s="5">
        <f t="shared" si="9"/>
        <v>60.955056179775312</v>
      </c>
      <c r="T45" s="5">
        <f t="shared" si="9"/>
        <v>50.164744645799018</v>
      </c>
      <c r="U45" s="5">
        <f t="shared" si="9"/>
        <v>41.045751633986924</v>
      </c>
      <c r="V45" s="5">
        <f t="shared" si="9"/>
        <v>90.532544378698262</v>
      </c>
      <c r="W45" s="5">
        <f t="shared" si="9"/>
        <v>49.992890658325081</v>
      </c>
    </row>
    <row r="46" spans="1:23" x14ac:dyDescent="0.2">
      <c r="A46" s="9">
        <v>45565</v>
      </c>
      <c r="B46" s="2">
        <v>53</v>
      </c>
      <c r="C46" s="2">
        <v>1089</v>
      </c>
      <c r="D46" s="2">
        <v>1290</v>
      </c>
      <c r="E46" s="2">
        <v>3325</v>
      </c>
      <c r="F46" s="2">
        <v>1663</v>
      </c>
      <c r="G46" s="3">
        <f t="shared" si="2"/>
        <v>7420</v>
      </c>
      <c r="H46">
        <f t="shared" si="3"/>
        <v>5</v>
      </c>
      <c r="I46" s="4">
        <f t="shared" si="4"/>
        <v>1484</v>
      </c>
      <c r="K46" s="5">
        <f t="shared" si="10"/>
        <v>-10.169491525423723</v>
      </c>
      <c r="L46" s="5">
        <f t="shared" si="10"/>
        <v>0.36866359447005337</v>
      </c>
      <c r="M46" s="5">
        <f t="shared" si="10"/>
        <v>5.9113300492610765</v>
      </c>
      <c r="N46" s="5">
        <f t="shared" si="10"/>
        <v>5.8917197452229342</v>
      </c>
      <c r="O46" s="5">
        <f t="shared" si="10"/>
        <v>8.6928104575163303</v>
      </c>
      <c r="P46" s="5">
        <f t="shared" si="8"/>
        <v>5.5176336746302512</v>
      </c>
      <c r="R46" s="5">
        <f t="shared" si="9"/>
        <v>10.23166023166023</v>
      </c>
      <c r="S46" s="5">
        <f t="shared" si="9"/>
        <v>61.179775280898909</v>
      </c>
      <c r="T46" s="5">
        <f t="shared" si="9"/>
        <v>53.130148270181223</v>
      </c>
      <c r="U46" s="5">
        <f t="shared" si="9"/>
        <v>43.464052287581694</v>
      </c>
      <c r="V46" s="5">
        <f t="shared" si="9"/>
        <v>98.402366863905357</v>
      </c>
      <c r="W46" s="5">
        <f t="shared" si="9"/>
        <v>52.751315228209904</v>
      </c>
    </row>
    <row r="47" spans="1:23" x14ac:dyDescent="0.2">
      <c r="G47" s="3"/>
      <c r="I47" s="4"/>
      <c r="K47" s="5"/>
      <c r="L47" s="5"/>
      <c r="M47" s="5"/>
      <c r="N47" s="5"/>
      <c r="O47" s="5"/>
      <c r="P47" s="5"/>
      <c r="R47" s="5"/>
      <c r="S47" s="5"/>
      <c r="T47" s="5"/>
      <c r="U47" s="5"/>
      <c r="V47" s="5"/>
      <c r="W47" s="5"/>
    </row>
    <row r="48" spans="1:23" x14ac:dyDescent="0.2">
      <c r="G48" s="3"/>
      <c r="I48" s="4"/>
      <c r="K48" s="5"/>
      <c r="L48" s="5"/>
      <c r="M48" s="5"/>
      <c r="N48" s="5"/>
      <c r="O48" s="5"/>
      <c r="P48" s="5"/>
      <c r="R48" s="5"/>
      <c r="S48" s="5"/>
      <c r="T48" s="5"/>
      <c r="U48" s="5"/>
      <c r="V48" s="5"/>
      <c r="W48" s="5"/>
    </row>
    <row r="49" spans="7:23" x14ac:dyDescent="0.2">
      <c r="G49" s="3"/>
      <c r="I49" s="4"/>
      <c r="K49" s="5"/>
      <c r="L49" s="5"/>
      <c r="M49" s="5"/>
      <c r="N49" s="5"/>
      <c r="O49" s="5"/>
      <c r="P49" s="5"/>
      <c r="R49" s="5"/>
      <c r="S49" s="5"/>
      <c r="T49" s="5"/>
      <c r="U49" s="5"/>
      <c r="V49" s="5"/>
      <c r="W49" s="5"/>
    </row>
    <row r="50" spans="7:23" x14ac:dyDescent="0.2">
      <c r="G50" s="3"/>
      <c r="I50" s="4"/>
      <c r="K50" s="5"/>
      <c r="L50" s="5"/>
      <c r="M50" s="5"/>
      <c r="N50" s="5"/>
      <c r="O50" s="5"/>
      <c r="P50" s="5"/>
      <c r="R50" s="5"/>
      <c r="S50" s="5"/>
      <c r="T50" s="5"/>
      <c r="U50" s="5"/>
      <c r="V50" s="5"/>
      <c r="W50" s="5"/>
    </row>
    <row r="51" spans="7:23" x14ac:dyDescent="0.2">
      <c r="G51" s="3"/>
      <c r="I51" s="4"/>
      <c r="K51" s="5"/>
      <c r="L51" s="5"/>
      <c r="M51" s="5"/>
      <c r="N51" s="5"/>
      <c r="O51" s="5"/>
      <c r="P51" s="5"/>
      <c r="R51" s="5"/>
      <c r="S51" s="5"/>
      <c r="T51" s="5"/>
      <c r="U51" s="5"/>
      <c r="V51" s="5"/>
      <c r="W51" s="5"/>
    </row>
    <row r="52" spans="7:23" x14ac:dyDescent="0.2">
      <c r="G52" s="3"/>
      <c r="I52" s="4"/>
      <c r="K52" s="5"/>
      <c r="L52" s="5"/>
      <c r="M52" s="5"/>
      <c r="N52" s="5"/>
      <c r="O52" s="5"/>
      <c r="P52" s="5"/>
      <c r="R52" s="5"/>
      <c r="S52" s="5"/>
      <c r="T52" s="5"/>
      <c r="U52" s="5"/>
      <c r="V52" s="5"/>
      <c r="W52" s="5"/>
    </row>
    <row r="53" spans="7:23" x14ac:dyDescent="0.2">
      <c r="G53" s="3"/>
      <c r="I53" s="4"/>
      <c r="K53" s="5"/>
      <c r="L53" s="5"/>
      <c r="M53" s="5"/>
      <c r="N53" s="5"/>
      <c r="O53" s="5"/>
      <c r="P53" s="5"/>
      <c r="R53" s="5"/>
      <c r="S53" s="5"/>
      <c r="T53" s="5"/>
      <c r="U53" s="5"/>
      <c r="V53" s="5"/>
      <c r="W53" s="5"/>
    </row>
    <row r="54" spans="7:23" x14ac:dyDescent="0.2">
      <c r="G54" s="3"/>
      <c r="I54" s="4"/>
      <c r="K54" s="5"/>
      <c r="L54" s="5"/>
      <c r="M54" s="5"/>
      <c r="N54" s="5"/>
      <c r="O54" s="5"/>
      <c r="P54" s="5"/>
      <c r="R54" s="5"/>
      <c r="S54" s="5"/>
      <c r="T54" s="5"/>
      <c r="U54" s="5"/>
      <c r="V54" s="5"/>
      <c r="W54" s="5"/>
    </row>
    <row r="55" spans="7:23" x14ac:dyDescent="0.2">
      <c r="G55" s="3"/>
      <c r="I55" s="4"/>
      <c r="K55" s="5"/>
      <c r="L55" s="5"/>
      <c r="M55" s="5"/>
      <c r="N55" s="5"/>
      <c r="O55" s="5"/>
      <c r="P55" s="5"/>
      <c r="R55" s="5"/>
      <c r="S55" s="5"/>
      <c r="T55" s="5"/>
      <c r="U55" s="5"/>
      <c r="V55" s="5"/>
      <c r="W55" s="5"/>
    </row>
    <row r="56" spans="7:23" x14ac:dyDescent="0.2">
      <c r="G56" s="3"/>
      <c r="I56" s="4"/>
      <c r="K56" s="5"/>
      <c r="L56" s="5"/>
      <c r="M56" s="5"/>
      <c r="N56" s="5"/>
      <c r="O56" s="5"/>
      <c r="P56" s="5"/>
      <c r="R56" s="5"/>
      <c r="S56" s="5"/>
      <c r="T56" s="5"/>
      <c r="U56" s="5"/>
      <c r="V56" s="5"/>
      <c r="W56" s="5"/>
    </row>
    <row r="57" spans="7:23" x14ac:dyDescent="0.2">
      <c r="G57" s="3"/>
      <c r="I57" s="4"/>
      <c r="K57" s="5"/>
      <c r="L57" s="5"/>
      <c r="M57" s="5"/>
      <c r="N57" s="5"/>
      <c r="O57" s="5"/>
      <c r="P57" s="5"/>
      <c r="R57" s="5"/>
      <c r="S57" s="5"/>
      <c r="T57" s="5"/>
      <c r="U57" s="5"/>
      <c r="V57" s="5"/>
      <c r="W57" s="5"/>
    </row>
    <row r="58" spans="7:23" x14ac:dyDescent="0.2">
      <c r="G58" s="3"/>
      <c r="I58" s="4"/>
      <c r="K58" s="5"/>
      <c r="L58" s="5"/>
      <c r="M58" s="5"/>
      <c r="N58" s="5"/>
      <c r="O58" s="5"/>
      <c r="P58" s="5"/>
      <c r="R58" s="5"/>
      <c r="S58" s="5"/>
      <c r="T58" s="5"/>
      <c r="U58" s="5"/>
      <c r="V58" s="5"/>
      <c r="W58" s="5"/>
    </row>
    <row r="59" spans="7:23" x14ac:dyDescent="0.2">
      <c r="G59" s="3"/>
      <c r="I59" s="4"/>
      <c r="K59" s="5"/>
      <c r="L59" s="5"/>
      <c r="M59" s="5"/>
      <c r="N59" s="5"/>
      <c r="O59" s="5"/>
      <c r="P59" s="5"/>
      <c r="R59" s="5"/>
      <c r="S59" s="5"/>
      <c r="T59" s="5"/>
      <c r="U59" s="5"/>
      <c r="V59" s="5"/>
      <c r="W59" s="5"/>
    </row>
    <row r="60" spans="7:23" x14ac:dyDescent="0.2">
      <c r="G60" s="3"/>
      <c r="I60" s="4"/>
      <c r="K60" s="5"/>
      <c r="L60" s="5"/>
      <c r="M60" s="5"/>
      <c r="N60" s="5"/>
      <c r="O60" s="5"/>
      <c r="P60" s="5"/>
      <c r="R60" s="5"/>
      <c r="S60" s="5"/>
      <c r="T60" s="5"/>
      <c r="U60" s="5"/>
      <c r="V60" s="5"/>
      <c r="W60" s="5"/>
    </row>
    <row r="61" spans="7:23" x14ac:dyDescent="0.2">
      <c r="G61" s="3"/>
      <c r="I61" s="4"/>
      <c r="K61" s="5"/>
      <c r="L61" s="5"/>
      <c r="M61" s="5"/>
      <c r="N61" s="5"/>
      <c r="O61" s="5"/>
      <c r="P61" s="5"/>
      <c r="R61" s="5"/>
      <c r="S61" s="5"/>
      <c r="T61" s="5"/>
      <c r="U61" s="5"/>
      <c r="V61" s="5"/>
      <c r="W61" s="5"/>
    </row>
    <row r="62" spans="7:23" x14ac:dyDescent="0.2">
      <c r="G62" s="3"/>
      <c r="I62" s="4"/>
      <c r="K62" s="5"/>
      <c r="L62" s="5"/>
      <c r="M62" s="5"/>
      <c r="N62" s="5"/>
      <c r="O62" s="5"/>
      <c r="P62" s="5"/>
      <c r="R62" s="5"/>
      <c r="S62" s="5"/>
      <c r="T62" s="5"/>
      <c r="U62" s="5"/>
      <c r="V62" s="5"/>
      <c r="W62" s="5"/>
    </row>
    <row r="63" spans="7:23" x14ac:dyDescent="0.2">
      <c r="G63" s="3"/>
      <c r="I63" s="4"/>
      <c r="K63" s="5"/>
      <c r="L63" s="5"/>
      <c r="M63" s="5"/>
      <c r="N63" s="5"/>
      <c r="O63" s="5"/>
      <c r="P63" s="5"/>
      <c r="R63" s="5"/>
      <c r="S63" s="5"/>
      <c r="T63" s="5"/>
      <c r="U63" s="5"/>
      <c r="V63" s="5"/>
      <c r="W63" s="5"/>
    </row>
    <row r="64" spans="7:23" x14ac:dyDescent="0.2">
      <c r="G64" s="3"/>
      <c r="I64" s="4"/>
      <c r="K64" s="5"/>
      <c r="L64" s="5"/>
      <c r="M64" s="5"/>
      <c r="N64" s="5"/>
      <c r="O64" s="5"/>
      <c r="P64" s="5"/>
      <c r="R64" s="5"/>
      <c r="S64" s="5"/>
      <c r="T64" s="5"/>
      <c r="U64" s="5"/>
      <c r="V64" s="5"/>
      <c r="W64" s="5"/>
    </row>
    <row r="65" spans="7:23" x14ac:dyDescent="0.2">
      <c r="G65" s="3"/>
      <c r="I65" s="4"/>
      <c r="K65" s="5"/>
      <c r="L65" s="5"/>
      <c r="M65" s="5"/>
      <c r="N65" s="5"/>
      <c r="O65" s="5"/>
      <c r="P65" s="5"/>
      <c r="R65" s="5"/>
      <c r="S65" s="5"/>
      <c r="T65" s="5"/>
      <c r="U65" s="5"/>
      <c r="V65" s="5"/>
      <c r="W65" s="5"/>
    </row>
    <row r="66" spans="7:23" x14ac:dyDescent="0.2">
      <c r="G66" s="3"/>
      <c r="I66" s="4"/>
      <c r="K66" s="5"/>
      <c r="L66" s="5"/>
      <c r="M66" s="5"/>
      <c r="N66" s="5"/>
      <c r="O66" s="5"/>
      <c r="P66" s="5"/>
      <c r="R66" s="5"/>
      <c r="S66" s="5"/>
      <c r="T66" s="5"/>
      <c r="U66" s="5"/>
      <c r="V66" s="5"/>
      <c r="W66" s="5"/>
    </row>
    <row r="67" spans="7:23" x14ac:dyDescent="0.2">
      <c r="G67" s="3"/>
      <c r="I67" s="4"/>
      <c r="K67" s="5"/>
      <c r="L67" s="5"/>
      <c r="M67" s="5"/>
      <c r="N67" s="5"/>
      <c r="O67" s="5"/>
      <c r="P67" s="5"/>
      <c r="R67" s="5"/>
      <c r="S67" s="5"/>
      <c r="T67" s="5"/>
      <c r="U67" s="5"/>
      <c r="V67" s="5"/>
      <c r="W67" s="5"/>
    </row>
    <row r="68" spans="7:23" x14ac:dyDescent="0.2">
      <c r="G68" s="3"/>
      <c r="I68" s="4"/>
      <c r="K68" s="5"/>
      <c r="L68" s="5"/>
      <c r="M68" s="5"/>
      <c r="N68" s="5"/>
      <c r="O68" s="5"/>
      <c r="P68" s="5"/>
      <c r="R68" s="5"/>
      <c r="S68" s="5"/>
      <c r="T68" s="5"/>
      <c r="U68" s="5"/>
      <c r="V68" s="5"/>
      <c r="W68" s="5"/>
    </row>
    <row r="69" spans="7:23" x14ac:dyDescent="0.2">
      <c r="G69" s="3"/>
      <c r="I69" s="4"/>
      <c r="K69" s="5"/>
      <c r="L69" s="5"/>
      <c r="M69" s="5"/>
      <c r="N69" s="5"/>
      <c r="O69" s="5"/>
      <c r="P69" s="5"/>
      <c r="R69" s="5"/>
      <c r="S69" s="5"/>
      <c r="T69" s="5"/>
      <c r="U69" s="5"/>
      <c r="V69" s="5"/>
      <c r="W69" s="5"/>
    </row>
    <row r="70" spans="7:23" x14ac:dyDescent="0.2">
      <c r="G70" s="3"/>
      <c r="I70" s="4"/>
      <c r="K70" s="5"/>
      <c r="L70" s="5"/>
      <c r="M70" s="5"/>
      <c r="N70" s="5"/>
      <c r="O70" s="5"/>
      <c r="P70" s="5"/>
      <c r="R70" s="5"/>
      <c r="S70" s="5"/>
      <c r="T70" s="5"/>
      <c r="U70" s="5"/>
      <c r="V70" s="5"/>
      <c r="W70" s="5"/>
    </row>
    <row r="71" spans="7:23" x14ac:dyDescent="0.2">
      <c r="G71" s="3"/>
      <c r="I71" s="4"/>
      <c r="K71" s="5"/>
      <c r="L71" s="5"/>
      <c r="M71" s="5"/>
      <c r="N71" s="5"/>
      <c r="O71" s="5"/>
      <c r="P71" s="5"/>
      <c r="R71" s="5"/>
      <c r="S71" s="5"/>
      <c r="T71" s="5"/>
      <c r="U71" s="5"/>
      <c r="V71" s="5"/>
      <c r="W71" s="5"/>
    </row>
    <row r="72" spans="7:23" x14ac:dyDescent="0.2">
      <c r="G72" s="3"/>
      <c r="I72" s="4"/>
      <c r="K72" s="5"/>
      <c r="L72" s="5"/>
      <c r="M72" s="5"/>
      <c r="N72" s="5"/>
      <c r="O72" s="5"/>
      <c r="P72" s="5"/>
      <c r="R72" s="5"/>
      <c r="S72" s="5"/>
      <c r="T72" s="5"/>
      <c r="U72" s="5"/>
      <c r="V72" s="5"/>
      <c r="W72" s="5"/>
    </row>
    <row r="73" spans="7:23" x14ac:dyDescent="0.2">
      <c r="G73" s="3"/>
      <c r="I73" s="4"/>
      <c r="K73" s="5"/>
      <c r="L73" s="5"/>
      <c r="M73" s="5"/>
      <c r="N73" s="5"/>
      <c r="O73" s="5"/>
      <c r="P73" s="5"/>
      <c r="R73" s="5"/>
      <c r="S73" s="5"/>
      <c r="T73" s="5"/>
      <c r="U73" s="5"/>
      <c r="V73" s="5"/>
      <c r="W73" s="5"/>
    </row>
    <row r="74" spans="7:23" x14ac:dyDescent="0.2">
      <c r="G74" s="3"/>
      <c r="I74" s="4"/>
      <c r="K74" s="5"/>
      <c r="L74" s="5"/>
      <c r="M74" s="5"/>
      <c r="N74" s="5"/>
      <c r="O74" s="5"/>
      <c r="P74" s="5"/>
      <c r="R74" s="5"/>
      <c r="S74" s="5"/>
      <c r="T74" s="5"/>
      <c r="U74" s="5"/>
      <c r="V74" s="5"/>
      <c r="W74" s="5"/>
    </row>
    <row r="75" spans="7:23" x14ac:dyDescent="0.2">
      <c r="G75" s="3"/>
      <c r="I75" s="4"/>
      <c r="K75" s="5"/>
      <c r="L75" s="5"/>
      <c r="M75" s="5"/>
      <c r="N75" s="5"/>
      <c r="O75" s="5"/>
      <c r="P75" s="5"/>
      <c r="R75" s="5"/>
      <c r="S75" s="5"/>
      <c r="T75" s="5"/>
      <c r="U75" s="5"/>
      <c r="V75" s="5"/>
      <c r="W75" s="5"/>
    </row>
    <row r="76" spans="7:23" x14ac:dyDescent="0.2">
      <c r="G76" s="3"/>
      <c r="I76" s="4"/>
      <c r="K76" s="5"/>
      <c r="L76" s="5"/>
      <c r="M76" s="5"/>
      <c r="N76" s="5"/>
      <c r="O76" s="5"/>
      <c r="P76" s="5"/>
      <c r="R76" s="5"/>
      <c r="S76" s="5"/>
      <c r="T76" s="5"/>
      <c r="U76" s="5"/>
      <c r="V76" s="5"/>
      <c r="W76" s="5"/>
    </row>
    <row r="77" spans="7:23" x14ac:dyDescent="0.2">
      <c r="G77" s="3"/>
      <c r="I77" s="4"/>
      <c r="K77" s="5"/>
      <c r="L77" s="5"/>
      <c r="M77" s="5"/>
      <c r="N77" s="5"/>
      <c r="O77" s="5"/>
      <c r="P77" s="5"/>
      <c r="R77" s="5"/>
      <c r="S77" s="5"/>
      <c r="T77" s="5"/>
      <c r="U77" s="5"/>
      <c r="V77" s="5"/>
      <c r="W77" s="5"/>
    </row>
    <row r="78" spans="7:23" x14ac:dyDescent="0.2">
      <c r="G78" s="3"/>
      <c r="I78" s="4"/>
      <c r="K78" s="5"/>
      <c r="L78" s="5"/>
      <c r="M78" s="5"/>
      <c r="N78" s="5"/>
      <c r="O78" s="5"/>
      <c r="P78" s="5"/>
      <c r="R78" s="5"/>
      <c r="S78" s="5"/>
      <c r="T78" s="5"/>
      <c r="U78" s="5"/>
      <c r="V78" s="5"/>
      <c r="W78" s="5"/>
    </row>
    <row r="79" spans="7:23" x14ac:dyDescent="0.2">
      <c r="G79" s="3"/>
      <c r="I79" s="4"/>
      <c r="K79" s="5"/>
      <c r="L79" s="5"/>
      <c r="M79" s="5"/>
      <c r="N79" s="5"/>
      <c r="O79" s="5"/>
      <c r="P79" s="5"/>
      <c r="R79" s="5"/>
      <c r="S79" s="5"/>
      <c r="T79" s="5"/>
      <c r="U79" s="5"/>
      <c r="V79" s="5"/>
      <c r="W79" s="5"/>
    </row>
    <row r="80" spans="7:23" x14ac:dyDescent="0.2">
      <c r="G80" s="3"/>
      <c r="I80" s="4"/>
      <c r="K80" s="5"/>
      <c r="L80" s="5"/>
      <c r="M80" s="5"/>
      <c r="N80" s="5"/>
      <c r="O80" s="5"/>
      <c r="P80" s="5"/>
      <c r="R80" s="5"/>
      <c r="S80" s="5"/>
      <c r="T80" s="5"/>
      <c r="U80" s="5"/>
      <c r="V80" s="5"/>
      <c r="W80" s="5"/>
    </row>
    <row r="81" spans="7:23" x14ac:dyDescent="0.2">
      <c r="G81" s="3"/>
      <c r="I81" s="4"/>
      <c r="K81" s="5"/>
      <c r="L81" s="5"/>
      <c r="M81" s="5"/>
      <c r="N81" s="5"/>
      <c r="O81" s="5"/>
      <c r="P81" s="5"/>
      <c r="R81" s="5"/>
      <c r="S81" s="5"/>
      <c r="T81" s="5"/>
      <c r="U81" s="5"/>
      <c r="V81" s="5"/>
      <c r="W81" s="5"/>
    </row>
    <row r="82" spans="7:23" x14ac:dyDescent="0.2">
      <c r="G82" s="3"/>
      <c r="I82" s="4"/>
      <c r="K82" s="5"/>
      <c r="L82" s="5"/>
      <c r="M82" s="5"/>
      <c r="N82" s="5"/>
      <c r="O82" s="5"/>
      <c r="P82" s="5"/>
      <c r="R82" s="5"/>
      <c r="S82" s="5"/>
      <c r="T82" s="5"/>
      <c r="U82" s="5"/>
      <c r="V82" s="5"/>
      <c r="W82" s="5"/>
    </row>
    <row r="83" spans="7:23" x14ac:dyDescent="0.2">
      <c r="G83" s="3"/>
      <c r="I83" s="4"/>
      <c r="K83" s="5"/>
      <c r="L83" s="5"/>
      <c r="M83" s="5"/>
      <c r="N83" s="5"/>
      <c r="O83" s="5"/>
      <c r="P83" s="5"/>
      <c r="R83" s="5"/>
      <c r="S83" s="5"/>
      <c r="T83" s="5"/>
      <c r="U83" s="5"/>
      <c r="V83" s="5"/>
      <c r="W83" s="5"/>
    </row>
    <row r="84" spans="7:23" x14ac:dyDescent="0.2">
      <c r="G84" s="3"/>
      <c r="I84" s="4"/>
      <c r="K84" s="5"/>
      <c r="L84" s="5"/>
      <c r="M84" s="5"/>
      <c r="N84" s="5"/>
      <c r="O84" s="5"/>
      <c r="P84" s="5"/>
      <c r="R84" s="5"/>
      <c r="S84" s="5"/>
      <c r="T84" s="5"/>
      <c r="U84" s="5"/>
      <c r="V84" s="5"/>
      <c r="W84" s="5"/>
    </row>
    <row r="85" spans="7:23" x14ac:dyDescent="0.2">
      <c r="G85" s="3"/>
      <c r="I85" s="4"/>
      <c r="K85" s="5"/>
      <c r="L85" s="5"/>
      <c r="M85" s="5"/>
      <c r="N85" s="5"/>
      <c r="O85" s="5"/>
      <c r="P85" s="5"/>
      <c r="R85" s="5"/>
      <c r="S85" s="5"/>
      <c r="T85" s="5"/>
      <c r="U85" s="5"/>
      <c r="V85" s="5"/>
      <c r="W85" s="5"/>
    </row>
    <row r="86" spans="7:23" x14ac:dyDescent="0.2">
      <c r="G86" s="3"/>
      <c r="I86" s="4"/>
      <c r="K86" s="5"/>
      <c r="L86" s="5"/>
      <c r="M86" s="5"/>
      <c r="N86" s="5"/>
      <c r="O86" s="5"/>
      <c r="P86" s="5"/>
      <c r="R86" s="5"/>
      <c r="S86" s="5"/>
      <c r="T86" s="5"/>
      <c r="U86" s="5"/>
      <c r="V86" s="5"/>
      <c r="W86" s="5"/>
    </row>
    <row r="87" spans="7:23" x14ac:dyDescent="0.2">
      <c r="G87" s="3"/>
      <c r="I87" s="4"/>
      <c r="K87" s="5"/>
      <c r="L87" s="5"/>
      <c r="M87" s="5"/>
      <c r="N87" s="5"/>
      <c r="O87" s="5"/>
      <c r="P87" s="5"/>
      <c r="R87" s="5"/>
      <c r="S87" s="5"/>
      <c r="T87" s="5"/>
      <c r="U87" s="5"/>
      <c r="V87" s="5"/>
      <c r="W87" s="5"/>
    </row>
    <row r="88" spans="7:23" x14ac:dyDescent="0.2">
      <c r="G88" s="3"/>
      <c r="I88" s="4"/>
      <c r="K88" s="5"/>
      <c r="L88" s="5"/>
      <c r="M88" s="5"/>
      <c r="N88" s="5"/>
      <c r="O88" s="5"/>
      <c r="P88" s="5"/>
      <c r="R88" s="5"/>
      <c r="S88" s="5"/>
      <c r="T88" s="5"/>
      <c r="U88" s="5"/>
      <c r="V88" s="5"/>
      <c r="W88" s="5"/>
    </row>
    <row r="89" spans="7:23" x14ac:dyDescent="0.2">
      <c r="G89" s="3"/>
      <c r="I89" s="4"/>
      <c r="K89" s="5"/>
      <c r="L89" s="5"/>
      <c r="M89" s="5"/>
      <c r="N89" s="5"/>
      <c r="O89" s="5"/>
      <c r="P89" s="5"/>
      <c r="R89" s="5"/>
      <c r="S89" s="5"/>
      <c r="T89" s="5"/>
      <c r="U89" s="5"/>
      <c r="V89" s="5"/>
      <c r="W89" s="5"/>
    </row>
    <row r="90" spans="7:23" x14ac:dyDescent="0.2">
      <c r="G90" s="3"/>
      <c r="I90" s="4"/>
      <c r="K90" s="5"/>
      <c r="L90" s="5"/>
      <c r="M90" s="5"/>
      <c r="N90" s="5"/>
      <c r="O90" s="5"/>
      <c r="P90" s="5"/>
      <c r="R90" s="5"/>
      <c r="S90" s="5"/>
      <c r="T90" s="5"/>
      <c r="U90" s="5"/>
      <c r="V90" s="5"/>
      <c r="W90" s="5"/>
    </row>
    <row r="91" spans="7:23" x14ac:dyDescent="0.2">
      <c r="G91" s="3"/>
      <c r="I91" s="4"/>
      <c r="K91" s="5"/>
      <c r="L91" s="5"/>
      <c r="M91" s="5"/>
      <c r="N91" s="5"/>
      <c r="O91" s="5"/>
      <c r="P91" s="5"/>
      <c r="R91" s="5"/>
      <c r="S91" s="5"/>
      <c r="T91" s="5"/>
      <c r="U91" s="5"/>
      <c r="V91" s="5"/>
      <c r="W91" s="5"/>
    </row>
    <row r="92" spans="7:23" x14ac:dyDescent="0.2">
      <c r="G92" s="3"/>
      <c r="I92" s="4"/>
      <c r="K92" s="5"/>
      <c r="L92" s="5"/>
      <c r="M92" s="5"/>
      <c r="N92" s="5"/>
      <c r="O92" s="5"/>
      <c r="P92" s="5"/>
      <c r="R92" s="5"/>
      <c r="S92" s="5"/>
      <c r="T92" s="5"/>
      <c r="U92" s="5"/>
      <c r="V92" s="5"/>
      <c r="W92" s="5"/>
    </row>
    <row r="93" spans="7:23" x14ac:dyDescent="0.2">
      <c r="G93" s="3"/>
      <c r="I93" s="4"/>
      <c r="K93" s="5"/>
      <c r="L93" s="5"/>
      <c r="M93" s="5"/>
      <c r="N93" s="5"/>
      <c r="O93" s="5"/>
      <c r="P93" s="5"/>
      <c r="R93" s="5"/>
      <c r="S93" s="5"/>
      <c r="T93" s="5"/>
      <c r="U93" s="5"/>
      <c r="V93" s="5"/>
      <c r="W93" s="5"/>
    </row>
    <row r="94" spans="7:23" x14ac:dyDescent="0.2">
      <c r="G94" s="3"/>
      <c r="I94" s="4"/>
      <c r="K94" s="5"/>
      <c r="L94" s="5"/>
      <c r="M94" s="5"/>
      <c r="N94" s="5"/>
      <c r="O94" s="5"/>
      <c r="P94" s="5"/>
      <c r="R94" s="5"/>
      <c r="S94" s="5"/>
      <c r="T94" s="5"/>
      <c r="U94" s="5"/>
      <c r="V94" s="5"/>
      <c r="W94" s="5"/>
    </row>
    <row r="95" spans="7:23" x14ac:dyDescent="0.2">
      <c r="G95" s="3"/>
      <c r="I95" s="4"/>
      <c r="K95" s="5"/>
      <c r="L95" s="5"/>
      <c r="M95" s="5"/>
      <c r="N95" s="5"/>
      <c r="O95" s="5"/>
      <c r="P95" s="5"/>
      <c r="R95" s="5"/>
      <c r="S95" s="5"/>
      <c r="T95" s="5"/>
      <c r="U95" s="5"/>
      <c r="V95" s="5"/>
      <c r="W95" s="5"/>
    </row>
    <row r="96" spans="7:23" x14ac:dyDescent="0.2">
      <c r="G96" s="3"/>
      <c r="I96" s="4"/>
      <c r="K96" s="5"/>
      <c r="L96" s="5"/>
      <c r="M96" s="5"/>
      <c r="N96" s="5"/>
      <c r="O96" s="5"/>
      <c r="P96" s="5"/>
      <c r="R96" s="5"/>
      <c r="S96" s="5"/>
      <c r="T96" s="5"/>
      <c r="U96" s="5"/>
      <c r="V96" s="5"/>
      <c r="W96" s="5"/>
    </row>
    <row r="97" spans="7:23" x14ac:dyDescent="0.2">
      <c r="G97" s="3"/>
      <c r="I97" s="4"/>
      <c r="K97" s="5"/>
      <c r="L97" s="5"/>
      <c r="M97" s="5"/>
      <c r="N97" s="5"/>
      <c r="O97" s="5"/>
      <c r="P97" s="5"/>
      <c r="R97" s="5"/>
      <c r="S97" s="5"/>
      <c r="T97" s="5"/>
      <c r="U97" s="5"/>
      <c r="V97" s="5"/>
      <c r="W97" s="5"/>
    </row>
    <row r="98" spans="7:23" x14ac:dyDescent="0.2">
      <c r="G98" s="3"/>
      <c r="I98" s="4"/>
      <c r="K98" s="5"/>
      <c r="L98" s="5"/>
      <c r="M98" s="5"/>
      <c r="N98" s="5"/>
      <c r="O98" s="5"/>
      <c r="P98" s="5"/>
      <c r="R98" s="5"/>
      <c r="S98" s="5"/>
      <c r="T98" s="5"/>
      <c r="U98" s="5"/>
      <c r="V98" s="5"/>
      <c r="W98" s="5"/>
    </row>
    <row r="99" spans="7:23" x14ac:dyDescent="0.2">
      <c r="G99" s="3"/>
      <c r="I99" s="4"/>
      <c r="K99" s="5"/>
      <c r="L99" s="5"/>
      <c r="M99" s="5"/>
      <c r="N99" s="5"/>
      <c r="O99" s="5"/>
      <c r="P99" s="5"/>
      <c r="R99" s="5"/>
      <c r="S99" s="5"/>
      <c r="T99" s="5"/>
      <c r="U99" s="5"/>
      <c r="V99" s="5"/>
      <c r="W99" s="5"/>
    </row>
    <row r="100" spans="7:23" x14ac:dyDescent="0.2">
      <c r="G100" s="3"/>
      <c r="I100" s="4"/>
      <c r="K100" s="5"/>
      <c r="L100" s="5"/>
      <c r="M100" s="5"/>
      <c r="N100" s="5"/>
      <c r="O100" s="5"/>
      <c r="P100" s="5"/>
      <c r="R100" s="5"/>
      <c r="S100" s="5"/>
      <c r="T100" s="5"/>
      <c r="U100" s="5"/>
      <c r="V100" s="5"/>
      <c r="W100" s="5"/>
    </row>
    <row r="101" spans="7:23" x14ac:dyDescent="0.2">
      <c r="G101" s="3"/>
      <c r="I101" s="4"/>
      <c r="K101" s="5"/>
      <c r="L101" s="5"/>
      <c r="M101" s="5"/>
      <c r="N101" s="5"/>
      <c r="O101" s="5"/>
      <c r="P101" s="5"/>
      <c r="R101" s="5"/>
      <c r="S101" s="5"/>
      <c r="T101" s="5"/>
      <c r="U101" s="5"/>
      <c r="V101" s="5"/>
      <c r="W101" s="5"/>
    </row>
    <row r="102" spans="7:23" x14ac:dyDescent="0.2">
      <c r="G102" s="3"/>
      <c r="I102" s="4"/>
      <c r="K102" s="5"/>
      <c r="L102" s="5"/>
      <c r="M102" s="5"/>
      <c r="N102" s="5"/>
      <c r="O102" s="5"/>
      <c r="P102" s="5"/>
      <c r="R102" s="5"/>
      <c r="S102" s="5"/>
      <c r="T102" s="5"/>
      <c r="U102" s="5"/>
      <c r="V102" s="5"/>
      <c r="W102" s="5"/>
    </row>
    <row r="103" spans="7:23" x14ac:dyDescent="0.2">
      <c r="G103" s="3"/>
      <c r="I103" s="4"/>
      <c r="K103" s="5"/>
      <c r="L103" s="5"/>
      <c r="M103" s="5"/>
      <c r="N103" s="5"/>
      <c r="O103" s="5"/>
      <c r="P103" s="5"/>
      <c r="R103" s="5"/>
      <c r="S103" s="5"/>
      <c r="T103" s="5"/>
      <c r="U103" s="5"/>
      <c r="V103" s="5"/>
      <c r="W103" s="5"/>
    </row>
    <row r="104" spans="7:23" x14ac:dyDescent="0.2">
      <c r="G104" s="3"/>
      <c r="I104" s="4"/>
      <c r="K104" s="5"/>
      <c r="L104" s="5"/>
      <c r="M104" s="5"/>
      <c r="N104" s="5"/>
      <c r="O104" s="5"/>
      <c r="P104" s="5"/>
      <c r="R104" s="5"/>
      <c r="S104" s="5"/>
      <c r="T104" s="5"/>
      <c r="U104" s="5"/>
      <c r="V104" s="5"/>
      <c r="W104" s="5"/>
    </row>
    <row r="105" spans="7:23" x14ac:dyDescent="0.2">
      <c r="G105" s="3"/>
      <c r="I105" s="4"/>
      <c r="K105" s="5"/>
      <c r="L105" s="5"/>
      <c r="M105" s="5"/>
      <c r="N105" s="5"/>
      <c r="O105" s="5"/>
      <c r="P105" s="5"/>
      <c r="R105" s="5"/>
      <c r="S105" s="5"/>
      <c r="T105" s="5"/>
      <c r="U105" s="5"/>
      <c r="V105" s="5"/>
      <c r="W105" s="5"/>
    </row>
    <row r="106" spans="7:23" x14ac:dyDescent="0.2">
      <c r="G106" s="3"/>
      <c r="I106" s="4"/>
      <c r="K106" s="5"/>
      <c r="L106" s="5"/>
      <c r="M106" s="5"/>
      <c r="N106" s="5"/>
      <c r="O106" s="5"/>
      <c r="P106" s="5"/>
      <c r="R106" s="5"/>
      <c r="S106" s="5"/>
      <c r="T106" s="5"/>
      <c r="U106" s="5"/>
      <c r="V106" s="5"/>
      <c r="W106" s="5"/>
    </row>
    <row r="107" spans="7:23" x14ac:dyDescent="0.2">
      <c r="G107" s="3"/>
      <c r="I107" s="4"/>
      <c r="K107" s="5"/>
      <c r="L107" s="5"/>
      <c r="M107" s="5"/>
      <c r="N107" s="5"/>
      <c r="O107" s="5"/>
      <c r="P107" s="5"/>
      <c r="R107" s="5"/>
      <c r="S107" s="5"/>
      <c r="T107" s="5"/>
      <c r="U107" s="5"/>
      <c r="V107" s="5"/>
      <c r="W107" s="5"/>
    </row>
    <row r="108" spans="7:23" x14ac:dyDescent="0.2">
      <c r="G108" s="3"/>
      <c r="I108" s="4"/>
      <c r="K108" s="5"/>
      <c r="L108" s="5"/>
      <c r="M108" s="5"/>
      <c r="N108" s="5"/>
      <c r="O108" s="5"/>
      <c r="P108" s="5"/>
      <c r="R108" s="5"/>
      <c r="S108" s="5"/>
      <c r="T108" s="5"/>
      <c r="U108" s="5"/>
      <c r="V108" s="5"/>
      <c r="W108" s="5"/>
    </row>
    <row r="109" spans="7:23" x14ac:dyDescent="0.2">
      <c r="G109" s="3"/>
      <c r="I109" s="4"/>
      <c r="K109" s="5"/>
      <c r="L109" s="5"/>
      <c r="M109" s="5"/>
      <c r="N109" s="5"/>
      <c r="O109" s="5"/>
      <c r="P109" s="5"/>
      <c r="R109" s="5"/>
      <c r="S109" s="5"/>
      <c r="T109" s="5"/>
      <c r="U109" s="5"/>
      <c r="V109" s="5"/>
      <c r="W109" s="5"/>
    </row>
    <row r="110" spans="7:23" x14ac:dyDescent="0.2">
      <c r="G110" s="3"/>
      <c r="I110" s="4"/>
      <c r="K110" s="5"/>
      <c r="L110" s="5"/>
      <c r="M110" s="5"/>
      <c r="N110" s="5"/>
      <c r="O110" s="5"/>
      <c r="P110" s="5"/>
      <c r="R110" s="5"/>
      <c r="S110" s="5"/>
      <c r="T110" s="5"/>
      <c r="U110" s="5"/>
      <c r="V110" s="5"/>
      <c r="W110" s="5"/>
    </row>
    <row r="111" spans="7:23" x14ac:dyDescent="0.2">
      <c r="G111" s="3"/>
      <c r="I111" s="4"/>
      <c r="K111" s="5"/>
      <c r="L111" s="5"/>
      <c r="M111" s="5"/>
      <c r="N111" s="5"/>
      <c r="O111" s="5"/>
      <c r="P111" s="5"/>
      <c r="R111" s="5"/>
      <c r="S111" s="5"/>
      <c r="T111" s="5"/>
      <c r="U111" s="5"/>
      <c r="V111" s="5"/>
      <c r="W111" s="5"/>
    </row>
    <row r="112" spans="7:23" x14ac:dyDescent="0.2">
      <c r="G112" s="3"/>
      <c r="I112" s="4"/>
      <c r="K112" s="5"/>
      <c r="L112" s="5"/>
      <c r="M112" s="5"/>
      <c r="N112" s="5"/>
      <c r="O112" s="5"/>
      <c r="P112" s="5"/>
      <c r="R112" s="5"/>
      <c r="S112" s="5"/>
      <c r="T112" s="5"/>
      <c r="U112" s="5"/>
      <c r="V112" s="5"/>
      <c r="W112" s="5"/>
    </row>
    <row r="113" spans="7:23" x14ac:dyDescent="0.2">
      <c r="G113" s="3"/>
      <c r="I113" s="4"/>
      <c r="K113" s="5"/>
      <c r="L113" s="5"/>
      <c r="M113" s="5"/>
      <c r="N113" s="5"/>
      <c r="O113" s="5"/>
      <c r="P113" s="5"/>
      <c r="R113" s="5"/>
      <c r="S113" s="5"/>
      <c r="T113" s="5"/>
      <c r="U113" s="5"/>
      <c r="V113" s="5"/>
      <c r="W113" s="5"/>
    </row>
    <row r="114" spans="7:23" x14ac:dyDescent="0.2">
      <c r="G114" s="3"/>
      <c r="I114" s="4"/>
      <c r="K114" s="5"/>
      <c r="L114" s="5"/>
      <c r="M114" s="5"/>
      <c r="N114" s="5"/>
      <c r="O114" s="5"/>
      <c r="P114" s="5"/>
      <c r="R114" s="5"/>
      <c r="S114" s="5"/>
      <c r="T114" s="5"/>
      <c r="U114" s="5"/>
      <c r="V114" s="5"/>
      <c r="W114" s="5"/>
    </row>
    <row r="115" spans="7:23" x14ac:dyDescent="0.2">
      <c r="G115" s="3"/>
      <c r="I115" s="4"/>
      <c r="K115" s="5"/>
      <c r="L115" s="5"/>
      <c r="M115" s="5"/>
      <c r="N115" s="5"/>
      <c r="O115" s="5"/>
      <c r="P115" s="5"/>
      <c r="R115" s="5"/>
      <c r="S115" s="5"/>
      <c r="T115" s="5"/>
      <c r="U115" s="5"/>
      <c r="V115" s="5"/>
      <c r="W115" s="5"/>
    </row>
    <row r="116" spans="7:23" x14ac:dyDescent="0.2">
      <c r="G116" s="3"/>
      <c r="I116" s="4"/>
      <c r="K116" s="5"/>
      <c r="L116" s="5"/>
      <c r="M116" s="5"/>
      <c r="N116" s="5"/>
      <c r="O116" s="5"/>
      <c r="P116" s="5"/>
      <c r="R116" s="5"/>
      <c r="S116" s="5"/>
      <c r="T116" s="5"/>
      <c r="U116" s="5"/>
      <c r="V116" s="5"/>
      <c r="W116" s="5"/>
    </row>
    <row r="117" spans="7:23" x14ac:dyDescent="0.2">
      <c r="G117" s="3"/>
      <c r="I117" s="4"/>
      <c r="K117" s="5"/>
      <c r="L117" s="5"/>
      <c r="M117" s="5"/>
      <c r="N117" s="5"/>
      <c r="O117" s="5"/>
      <c r="P117" s="5"/>
      <c r="R117" s="5"/>
      <c r="S117" s="5"/>
      <c r="T117" s="5"/>
      <c r="U117" s="5"/>
      <c r="V117" s="5"/>
      <c r="W117" s="5"/>
    </row>
    <row r="118" spans="7:23" x14ac:dyDescent="0.2">
      <c r="G118" s="3"/>
      <c r="I118" s="4"/>
      <c r="K118" s="5"/>
      <c r="L118" s="5"/>
      <c r="M118" s="5"/>
      <c r="N118" s="5"/>
      <c r="O118" s="5"/>
      <c r="P118" s="5"/>
      <c r="R118" s="5"/>
      <c r="S118" s="5"/>
      <c r="T118" s="5"/>
      <c r="U118" s="5"/>
      <c r="V118" s="5"/>
      <c r="W118" s="5"/>
    </row>
    <row r="119" spans="7:23" x14ac:dyDescent="0.2">
      <c r="G119" s="3"/>
      <c r="I119" s="4"/>
      <c r="K119" s="5"/>
      <c r="L119" s="5"/>
      <c r="M119" s="5"/>
      <c r="N119" s="5"/>
      <c r="O119" s="5"/>
      <c r="P119" s="5"/>
      <c r="R119" s="5"/>
      <c r="S119" s="5"/>
      <c r="T119" s="5"/>
      <c r="U119" s="5"/>
      <c r="V119" s="5"/>
      <c r="W119" s="5"/>
    </row>
    <row r="120" spans="7:23" x14ac:dyDescent="0.2">
      <c r="G120" s="3"/>
      <c r="I120" s="4"/>
      <c r="K120" s="5"/>
      <c r="L120" s="5"/>
      <c r="M120" s="5"/>
      <c r="N120" s="5"/>
      <c r="O120" s="5"/>
      <c r="P120" s="5"/>
      <c r="R120" s="5"/>
      <c r="S120" s="5"/>
      <c r="T120" s="5"/>
      <c r="U120" s="5"/>
      <c r="V120" s="5"/>
      <c r="W120" s="5"/>
    </row>
    <row r="121" spans="7:23" x14ac:dyDescent="0.2">
      <c r="G121" s="3"/>
      <c r="I121" s="4"/>
      <c r="K121" s="5"/>
      <c r="L121" s="5"/>
      <c r="M121" s="5"/>
      <c r="N121" s="5"/>
      <c r="O121" s="5"/>
      <c r="P121" s="5"/>
      <c r="R121" s="5"/>
      <c r="S121" s="5"/>
      <c r="T121" s="5"/>
      <c r="U121" s="5"/>
      <c r="V121" s="5"/>
      <c r="W121" s="5"/>
    </row>
    <row r="122" spans="7:23" x14ac:dyDescent="0.2">
      <c r="G122" s="3"/>
      <c r="I122" s="4"/>
      <c r="K122" s="5"/>
      <c r="L122" s="5"/>
      <c r="M122" s="5"/>
      <c r="N122" s="5"/>
      <c r="O122" s="5"/>
      <c r="P122" s="5"/>
      <c r="R122" s="5"/>
      <c r="S122" s="5"/>
      <c r="T122" s="5"/>
      <c r="U122" s="5"/>
      <c r="V122" s="5"/>
      <c r="W122" s="5"/>
    </row>
    <row r="123" spans="7:23" x14ac:dyDescent="0.2">
      <c r="G123" s="3"/>
      <c r="I123" s="4"/>
      <c r="K123" s="5"/>
      <c r="L123" s="5"/>
      <c r="M123" s="5"/>
      <c r="N123" s="5"/>
      <c r="O123" s="5"/>
      <c r="P123" s="5"/>
      <c r="R123" s="5"/>
      <c r="S123" s="5"/>
      <c r="T123" s="5"/>
      <c r="U123" s="5"/>
      <c r="V123" s="5"/>
      <c r="W123" s="5"/>
    </row>
    <row r="124" spans="7:23" x14ac:dyDescent="0.2">
      <c r="G124" s="3"/>
      <c r="I124" s="4"/>
      <c r="K124" s="5"/>
      <c r="L124" s="5"/>
      <c r="M124" s="5"/>
      <c r="N124" s="5"/>
      <c r="O124" s="5"/>
      <c r="P124" s="5"/>
      <c r="R124" s="5"/>
      <c r="S124" s="5"/>
      <c r="T124" s="5"/>
      <c r="U124" s="5"/>
      <c r="V124" s="5"/>
      <c r="W124" s="5"/>
    </row>
    <row r="125" spans="7:23" x14ac:dyDescent="0.2">
      <c r="G125" s="3"/>
      <c r="I125" s="4"/>
      <c r="K125" s="5"/>
      <c r="L125" s="5"/>
      <c r="M125" s="5"/>
      <c r="N125" s="5"/>
      <c r="O125" s="5"/>
      <c r="P125" s="5"/>
      <c r="R125" s="5"/>
      <c r="S125" s="5"/>
      <c r="T125" s="5"/>
      <c r="U125" s="5"/>
      <c r="V125" s="5"/>
      <c r="W125" s="5"/>
    </row>
    <row r="126" spans="7:23" x14ac:dyDescent="0.2">
      <c r="G126" s="3"/>
      <c r="I126" s="4"/>
      <c r="K126" s="5"/>
      <c r="L126" s="5"/>
      <c r="M126" s="5"/>
      <c r="N126" s="5"/>
      <c r="O126" s="5"/>
      <c r="P126" s="5"/>
      <c r="R126" s="5"/>
      <c r="S126" s="5"/>
      <c r="T126" s="5"/>
      <c r="U126" s="5"/>
      <c r="V126" s="5"/>
      <c r="W126" s="5"/>
    </row>
    <row r="127" spans="7:23" x14ac:dyDescent="0.2">
      <c r="G127" s="3"/>
      <c r="I127" s="4"/>
      <c r="K127" s="5"/>
      <c r="L127" s="5"/>
      <c r="M127" s="5"/>
      <c r="N127" s="5"/>
      <c r="O127" s="5"/>
      <c r="P127" s="5"/>
      <c r="R127" s="5"/>
      <c r="S127" s="5"/>
      <c r="T127" s="5"/>
      <c r="U127" s="5"/>
      <c r="V127" s="5"/>
      <c r="W127" s="5"/>
    </row>
    <row r="128" spans="7:23" x14ac:dyDescent="0.2">
      <c r="G128" s="3"/>
      <c r="I128" s="4"/>
      <c r="K128" s="5"/>
      <c r="L128" s="5"/>
      <c r="M128" s="5"/>
      <c r="N128" s="5"/>
      <c r="O128" s="5"/>
      <c r="P128" s="5"/>
      <c r="R128" s="5"/>
      <c r="S128" s="5"/>
      <c r="T128" s="5"/>
      <c r="U128" s="5"/>
      <c r="V128" s="5"/>
      <c r="W128" s="5"/>
    </row>
    <row r="129" spans="7:23" x14ac:dyDescent="0.2">
      <c r="G129" s="3"/>
      <c r="I129" s="4"/>
      <c r="K129" s="5"/>
      <c r="L129" s="5"/>
      <c r="M129" s="5"/>
      <c r="N129" s="5"/>
      <c r="O129" s="5"/>
      <c r="P129" s="5"/>
      <c r="R129" s="5"/>
      <c r="S129" s="5"/>
      <c r="T129" s="5"/>
      <c r="U129" s="5"/>
      <c r="V129" s="5"/>
      <c r="W129" s="5"/>
    </row>
    <row r="130" spans="7:23" x14ac:dyDescent="0.2">
      <c r="G130" s="3"/>
      <c r="I130" s="4"/>
      <c r="K130" s="5"/>
      <c r="L130" s="5"/>
      <c r="M130" s="5"/>
      <c r="N130" s="5"/>
      <c r="O130" s="5"/>
      <c r="P130" s="5"/>
      <c r="R130" s="5"/>
      <c r="S130" s="5"/>
      <c r="T130" s="5"/>
      <c r="U130" s="5"/>
      <c r="V130" s="5"/>
      <c r="W130" s="5"/>
    </row>
    <row r="131" spans="7:23" x14ac:dyDescent="0.2">
      <c r="G131" s="3"/>
      <c r="I131" s="4"/>
      <c r="K131" s="5"/>
      <c r="L131" s="5"/>
      <c r="M131" s="5"/>
      <c r="N131" s="5"/>
      <c r="O131" s="5"/>
      <c r="P131" s="5"/>
      <c r="R131" s="5"/>
      <c r="S131" s="5"/>
      <c r="T131" s="5"/>
      <c r="U131" s="5"/>
      <c r="V131" s="5"/>
      <c r="W131" s="5"/>
    </row>
  </sheetData>
  <mergeCells count="3">
    <mergeCell ref="B1:I1"/>
    <mergeCell ref="K1:P1"/>
    <mergeCell ref="R1:W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59DC0-8112-D54F-B49B-032152720715}">
  <dimension ref="A1:W131"/>
  <sheetViews>
    <sheetView topLeftCell="D100" workbookViewId="0">
      <selection activeCell="Y34" sqref="Y34"/>
    </sheetView>
  </sheetViews>
  <sheetFormatPr baseColWidth="10" defaultRowHeight="16" x14ac:dyDescent="0.2"/>
  <cols>
    <col min="1" max="1" width="10.83203125" style="1"/>
  </cols>
  <sheetData>
    <row r="1" spans="1:23" x14ac:dyDescent="0.2">
      <c r="B1" s="10" t="s">
        <v>10</v>
      </c>
      <c r="C1" s="10"/>
      <c r="D1" s="10"/>
      <c r="E1" s="10"/>
      <c r="F1" s="10"/>
      <c r="G1" s="10"/>
      <c r="H1" s="10"/>
      <c r="I1" s="10"/>
      <c r="K1" s="10" t="s">
        <v>9</v>
      </c>
      <c r="L1" s="10"/>
      <c r="M1" s="10"/>
      <c r="N1" s="10"/>
      <c r="O1" s="10"/>
      <c r="P1" s="10"/>
      <c r="R1" s="10" t="s">
        <v>11</v>
      </c>
      <c r="S1" s="10"/>
      <c r="T1" s="10"/>
      <c r="U1" s="10"/>
      <c r="V1" s="10"/>
      <c r="W1" s="10"/>
    </row>
    <row r="2" spans="1:23" s="6" customFormat="1" x14ac:dyDescent="0.2">
      <c r="A2" s="8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K2" s="6" t="str">
        <f>B2</f>
        <v>Accelerate</v>
      </c>
      <c r="L2" s="6" t="str">
        <f t="shared" ref="L2:O2" si="0">C2</f>
        <v>Attacq</v>
      </c>
      <c r="M2" s="6" t="str">
        <f t="shared" si="0"/>
        <v>Growthpoint</v>
      </c>
      <c r="N2" s="6" t="str">
        <f t="shared" si="0"/>
        <v>Hyprop</v>
      </c>
      <c r="O2" s="6" t="str">
        <f t="shared" si="0"/>
        <v>Vukile</v>
      </c>
      <c r="P2" s="6" t="str">
        <f>I2</f>
        <v>Price Index 1</v>
      </c>
      <c r="R2" s="6" t="str">
        <f>K2</f>
        <v>Accelerate</v>
      </c>
      <c r="S2" s="6" t="str">
        <f t="shared" ref="S2:W2" si="1">L2</f>
        <v>Attacq</v>
      </c>
      <c r="T2" s="6" t="str">
        <f t="shared" si="1"/>
        <v>Growthpoint</v>
      </c>
      <c r="U2" s="6" t="str">
        <f t="shared" si="1"/>
        <v>Hyprop</v>
      </c>
      <c r="V2" s="6" t="str">
        <f t="shared" si="1"/>
        <v>Vukile</v>
      </c>
      <c r="W2" s="6" t="str">
        <f t="shared" si="1"/>
        <v>Price Index 1</v>
      </c>
    </row>
    <row r="3" spans="1:23" x14ac:dyDescent="0.2">
      <c r="A3" s="1">
        <v>41639</v>
      </c>
      <c r="B3" s="2">
        <v>518</v>
      </c>
      <c r="C3" s="2">
        <v>1780</v>
      </c>
      <c r="D3" s="2">
        <v>2428</v>
      </c>
      <c r="E3" s="2">
        <v>7650</v>
      </c>
      <c r="F3" s="2">
        <v>1690</v>
      </c>
      <c r="G3" s="3">
        <f>SUM(B3:F3)</f>
        <v>14066</v>
      </c>
      <c r="H3">
        <f>COUNT(B3:F3)</f>
        <v>5</v>
      </c>
      <c r="I3" s="4">
        <f>G3/H3</f>
        <v>2813.2</v>
      </c>
      <c r="R3" s="7">
        <v>100</v>
      </c>
      <c r="S3" s="7">
        <v>100</v>
      </c>
      <c r="T3" s="7">
        <v>100</v>
      </c>
      <c r="U3" s="7">
        <v>100</v>
      </c>
      <c r="V3" s="7">
        <v>100</v>
      </c>
      <c r="W3" s="7">
        <v>100</v>
      </c>
    </row>
    <row r="4" spans="1:23" x14ac:dyDescent="0.2">
      <c r="A4" s="1">
        <v>41670</v>
      </c>
      <c r="B4" s="2">
        <v>510</v>
      </c>
      <c r="C4" s="2">
        <v>1820</v>
      </c>
      <c r="D4" s="2">
        <v>2195</v>
      </c>
      <c r="E4" s="2">
        <v>7245</v>
      </c>
      <c r="F4" s="2">
        <v>1523</v>
      </c>
      <c r="G4" s="3">
        <f t="shared" ref="G4:G67" si="2">SUM(B4:F4)</f>
        <v>13293</v>
      </c>
      <c r="H4">
        <f t="shared" ref="H4:H67" si="3">COUNT(B4:F4)</f>
        <v>5</v>
      </c>
      <c r="I4" s="4">
        <f t="shared" ref="I4:I67" si="4">G4/H4</f>
        <v>2658.6</v>
      </c>
      <c r="K4" s="5">
        <f>(B4/B3-1)*100</f>
        <v>-1.5444015444015413</v>
      </c>
      <c r="L4" s="5">
        <f t="shared" ref="L4:O14" si="5">(C4/C3-1)*100</f>
        <v>2.2471910112359605</v>
      </c>
      <c r="M4" s="5">
        <f t="shared" si="5"/>
        <v>-9.5963756177924182</v>
      </c>
      <c r="N4" s="5">
        <f t="shared" si="5"/>
        <v>-5.2941176470588269</v>
      </c>
      <c r="O4" s="5">
        <f>(F4/F3-1)*100</f>
        <v>-9.8816568047337299</v>
      </c>
      <c r="P4" s="5">
        <f>(I4/I3-1)*100</f>
        <v>-5.495521114744772</v>
      </c>
      <c r="R4" s="5">
        <f>R3*(1+K4/100)</f>
        <v>98.455598455598462</v>
      </c>
      <c r="S4" s="5">
        <f t="shared" ref="S4:W4" si="6">S3*(1+L4/100)</f>
        <v>102.24719101123596</v>
      </c>
      <c r="T4" s="5">
        <f t="shared" si="6"/>
        <v>90.403624382207582</v>
      </c>
      <c r="U4" s="5">
        <f t="shared" si="6"/>
        <v>94.705882352941174</v>
      </c>
      <c r="V4" s="5">
        <f t="shared" si="6"/>
        <v>90.118343195266277</v>
      </c>
      <c r="W4" s="5">
        <f t="shared" si="6"/>
        <v>94.504478885255224</v>
      </c>
    </row>
    <row r="5" spans="1:23" x14ac:dyDescent="0.2">
      <c r="A5" s="1">
        <v>41698</v>
      </c>
      <c r="B5" s="2">
        <v>470</v>
      </c>
      <c r="C5" s="2">
        <v>1775</v>
      </c>
      <c r="D5" s="2">
        <v>2350</v>
      </c>
      <c r="E5" s="2">
        <v>7725</v>
      </c>
      <c r="F5" s="2">
        <v>1603</v>
      </c>
      <c r="G5" s="3">
        <f t="shared" si="2"/>
        <v>13923</v>
      </c>
      <c r="H5">
        <f t="shared" si="3"/>
        <v>5</v>
      </c>
      <c r="I5" s="4">
        <f t="shared" si="4"/>
        <v>2784.6</v>
      </c>
      <c r="K5" s="5">
        <f t="shared" ref="K5:K15" si="7">(B5/B4-1)*100</f>
        <v>-7.8431372549019667</v>
      </c>
      <c r="L5" s="5">
        <f t="shared" si="5"/>
        <v>-2.4725274725274748</v>
      </c>
      <c r="M5" s="5">
        <f t="shared" si="5"/>
        <v>7.0615034168564961</v>
      </c>
      <c r="N5" s="5">
        <f t="shared" si="5"/>
        <v>6.6252587991718404</v>
      </c>
      <c r="O5" s="5">
        <f t="shared" si="5"/>
        <v>5.2527905449770262</v>
      </c>
      <c r="P5" s="5">
        <f t="shared" ref="P5:P68" si="8">(I5/I4-1)*100</f>
        <v>4.7393364928909998</v>
      </c>
      <c r="R5" s="5">
        <f t="shared" ref="R5:R68" si="9">R4*(1+K5/100)</f>
        <v>90.733590733590731</v>
      </c>
      <c r="S5" s="5">
        <f t="shared" ref="S5:S68" si="10">S4*(1+L5/100)</f>
        <v>99.719101123595507</v>
      </c>
      <c r="T5" s="5">
        <f t="shared" ref="T5:T68" si="11">T4*(1+M5/100)</f>
        <v>96.787479406919289</v>
      </c>
      <c r="U5" s="5">
        <f t="shared" ref="U5:U68" si="12">U4*(1+N5/100)</f>
        <v>100.98039215686273</v>
      </c>
      <c r="V5" s="5">
        <f t="shared" ref="V5:V68" si="13">V4*(1+O5/100)</f>
        <v>94.852071005917168</v>
      </c>
      <c r="W5" s="5">
        <f t="shared" ref="W5:W68" si="14">W4*(1+P5/100)</f>
        <v>98.983364140480589</v>
      </c>
    </row>
    <row r="6" spans="1:23" x14ac:dyDescent="0.2">
      <c r="A6" s="1">
        <v>41729</v>
      </c>
      <c r="B6" s="2">
        <v>490</v>
      </c>
      <c r="C6" s="2">
        <v>1800</v>
      </c>
      <c r="D6" s="2">
        <v>2440</v>
      </c>
      <c r="E6" s="2">
        <v>7675</v>
      </c>
      <c r="F6" s="2">
        <v>1673</v>
      </c>
      <c r="G6" s="3">
        <f t="shared" si="2"/>
        <v>14078</v>
      </c>
      <c r="H6">
        <f t="shared" si="3"/>
        <v>5</v>
      </c>
      <c r="I6" s="4">
        <f t="shared" si="4"/>
        <v>2815.6</v>
      </c>
      <c r="K6" s="5">
        <f t="shared" si="7"/>
        <v>4.2553191489361764</v>
      </c>
      <c r="L6" s="5">
        <f t="shared" si="5"/>
        <v>1.4084507042253502</v>
      </c>
      <c r="M6" s="5">
        <f t="shared" si="5"/>
        <v>3.8297872340425476</v>
      </c>
      <c r="N6" s="5">
        <f t="shared" si="5"/>
        <v>-0.64724919093851474</v>
      </c>
      <c r="O6" s="5">
        <f t="shared" si="5"/>
        <v>4.366812227074246</v>
      </c>
      <c r="P6" s="5">
        <f t="shared" si="8"/>
        <v>1.1132658191481681</v>
      </c>
      <c r="R6" s="5">
        <f t="shared" si="9"/>
        <v>94.594594594594597</v>
      </c>
      <c r="S6" s="5">
        <f t="shared" si="10"/>
        <v>101.12359550561797</v>
      </c>
      <c r="T6" s="5">
        <f t="shared" si="11"/>
        <v>100.49423393739704</v>
      </c>
      <c r="U6" s="5">
        <f t="shared" si="12"/>
        <v>100.32679738562091</v>
      </c>
      <c r="V6" s="5">
        <f t="shared" si="13"/>
        <v>98.9940828402367</v>
      </c>
      <c r="W6" s="5">
        <f t="shared" si="14"/>
        <v>100.08531210009953</v>
      </c>
    </row>
    <row r="7" spans="1:23" x14ac:dyDescent="0.2">
      <c r="A7" s="1">
        <v>41759</v>
      </c>
      <c r="B7" s="2">
        <v>481</v>
      </c>
      <c r="C7" s="2">
        <v>1800</v>
      </c>
      <c r="D7" s="2">
        <v>2430</v>
      </c>
      <c r="E7" s="2">
        <v>7863</v>
      </c>
      <c r="F7" s="2">
        <v>1677</v>
      </c>
      <c r="G7" s="3">
        <f t="shared" si="2"/>
        <v>14251</v>
      </c>
      <c r="H7">
        <f t="shared" si="3"/>
        <v>5</v>
      </c>
      <c r="I7" s="4">
        <f t="shared" si="4"/>
        <v>2850.2</v>
      </c>
      <c r="K7" s="5">
        <f t="shared" si="7"/>
        <v>-1.8367346938775508</v>
      </c>
      <c r="L7" s="5">
        <f t="shared" si="5"/>
        <v>0</v>
      </c>
      <c r="M7" s="5">
        <f t="shared" si="5"/>
        <v>-0.4098360655737654</v>
      </c>
      <c r="N7" s="5">
        <f t="shared" si="5"/>
        <v>2.4495114006514607</v>
      </c>
      <c r="O7" s="5">
        <f t="shared" si="5"/>
        <v>0.23909145248057762</v>
      </c>
      <c r="P7" s="5">
        <f t="shared" si="8"/>
        <v>1.2288677368944345</v>
      </c>
      <c r="R7" s="5">
        <f t="shared" si="9"/>
        <v>92.857142857142861</v>
      </c>
      <c r="S7" s="5">
        <f t="shared" si="10"/>
        <v>101.12359550561797</v>
      </c>
      <c r="T7" s="5">
        <f t="shared" si="11"/>
        <v>100.08237232289952</v>
      </c>
      <c r="U7" s="5">
        <f t="shared" si="12"/>
        <v>102.78431372549018</v>
      </c>
      <c r="V7" s="5">
        <f t="shared" si="13"/>
        <v>99.230769230769255</v>
      </c>
      <c r="W7" s="5">
        <f t="shared" si="14"/>
        <v>101.31522820986775</v>
      </c>
    </row>
    <row r="8" spans="1:23" x14ac:dyDescent="0.2">
      <c r="A8" s="1">
        <v>41790</v>
      </c>
      <c r="B8" s="2">
        <v>505</v>
      </c>
      <c r="C8" s="2">
        <v>1810</v>
      </c>
      <c r="D8" s="2">
        <v>2350</v>
      </c>
      <c r="E8" s="2">
        <v>7903</v>
      </c>
      <c r="F8" s="2">
        <v>1713</v>
      </c>
      <c r="G8" s="3">
        <f t="shared" si="2"/>
        <v>14281</v>
      </c>
      <c r="H8">
        <f t="shared" si="3"/>
        <v>5</v>
      </c>
      <c r="I8" s="4">
        <f t="shared" si="4"/>
        <v>2856.2</v>
      </c>
      <c r="K8" s="5">
        <f t="shared" si="7"/>
        <v>4.9896049896049899</v>
      </c>
      <c r="L8" s="5">
        <f t="shared" si="5"/>
        <v>0.55555555555555358</v>
      </c>
      <c r="M8" s="5">
        <f t="shared" si="5"/>
        <v>-3.2921810699588439</v>
      </c>
      <c r="N8" s="5">
        <f t="shared" si="5"/>
        <v>0.50871168765103114</v>
      </c>
      <c r="O8" s="5">
        <f t="shared" si="5"/>
        <v>2.1466905187835339</v>
      </c>
      <c r="P8" s="5">
        <f t="shared" si="8"/>
        <v>0.2105115430496074</v>
      </c>
      <c r="R8" s="5">
        <f t="shared" si="9"/>
        <v>97.490347490347489</v>
      </c>
      <c r="S8" s="5">
        <f t="shared" si="10"/>
        <v>101.68539325842696</v>
      </c>
      <c r="T8" s="5">
        <f t="shared" si="11"/>
        <v>96.787479406919289</v>
      </c>
      <c r="U8" s="5">
        <f t="shared" si="12"/>
        <v>103.30718954248366</v>
      </c>
      <c r="V8" s="5">
        <f t="shared" si="13"/>
        <v>101.36094674556215</v>
      </c>
      <c r="W8" s="5">
        <f t="shared" si="14"/>
        <v>101.52850846011658</v>
      </c>
    </row>
    <row r="9" spans="1:23" x14ac:dyDescent="0.2">
      <c r="A9" s="1">
        <v>41820</v>
      </c>
      <c r="B9" s="2">
        <v>584</v>
      </c>
      <c r="C9" s="2">
        <v>1772</v>
      </c>
      <c r="D9" s="2">
        <v>2473</v>
      </c>
      <c r="E9" s="2">
        <v>7992</v>
      </c>
      <c r="F9" s="2">
        <v>1703</v>
      </c>
      <c r="G9" s="3">
        <f t="shared" si="2"/>
        <v>14524</v>
      </c>
      <c r="H9">
        <f t="shared" si="3"/>
        <v>5</v>
      </c>
      <c r="I9" s="4">
        <f t="shared" si="4"/>
        <v>2904.8</v>
      </c>
      <c r="K9" s="5">
        <f t="shared" si="7"/>
        <v>15.643564356435636</v>
      </c>
      <c r="L9" s="5">
        <f t="shared" si="5"/>
        <v>-2.0994475138121582</v>
      </c>
      <c r="M9" s="5">
        <f t="shared" si="5"/>
        <v>5.2340425531914869</v>
      </c>
      <c r="N9" s="5">
        <f t="shared" si="5"/>
        <v>1.1261546248260146</v>
      </c>
      <c r="O9" s="5">
        <f t="shared" si="5"/>
        <v>-0.58377116170461596</v>
      </c>
      <c r="P9" s="5">
        <f t="shared" si="8"/>
        <v>1.7015615153000541</v>
      </c>
      <c r="R9" s="5">
        <f t="shared" si="9"/>
        <v>112.74131274131273</v>
      </c>
      <c r="S9" s="5">
        <f t="shared" si="10"/>
        <v>99.550561797752792</v>
      </c>
      <c r="T9" s="5">
        <f t="shared" si="11"/>
        <v>101.85337726523889</v>
      </c>
      <c r="U9" s="5">
        <f t="shared" si="12"/>
        <v>104.47058823529412</v>
      </c>
      <c r="V9" s="5">
        <f t="shared" si="13"/>
        <v>100.76923076923077</v>
      </c>
      <c r="W9" s="5">
        <f t="shared" si="14"/>
        <v>103.25607848713209</v>
      </c>
    </row>
    <row r="10" spans="1:23" x14ac:dyDescent="0.2">
      <c r="A10" s="1">
        <v>41851</v>
      </c>
      <c r="B10" s="2">
        <v>540</v>
      </c>
      <c r="C10" s="2">
        <v>1840</v>
      </c>
      <c r="D10" s="2">
        <v>2482</v>
      </c>
      <c r="E10" s="2">
        <v>8295</v>
      </c>
      <c r="F10" s="2">
        <v>1660</v>
      </c>
      <c r="G10" s="3">
        <f t="shared" si="2"/>
        <v>14817</v>
      </c>
      <c r="H10">
        <f t="shared" si="3"/>
        <v>5</v>
      </c>
      <c r="I10" s="4">
        <f t="shared" si="4"/>
        <v>2963.4</v>
      </c>
      <c r="K10" s="5">
        <f t="shared" si="7"/>
        <v>-7.534246575342463</v>
      </c>
      <c r="L10" s="5">
        <f t="shared" si="5"/>
        <v>3.8374717832957206</v>
      </c>
      <c r="M10" s="5">
        <f t="shared" si="5"/>
        <v>0.36393044884754921</v>
      </c>
      <c r="N10" s="5">
        <f t="shared" si="5"/>
        <v>3.7912912912912988</v>
      </c>
      <c r="O10" s="5">
        <f t="shared" si="5"/>
        <v>-2.524955960070463</v>
      </c>
      <c r="P10" s="5">
        <f t="shared" si="8"/>
        <v>2.0173505921233792</v>
      </c>
      <c r="R10" s="5">
        <f t="shared" si="9"/>
        <v>104.24710424710423</v>
      </c>
      <c r="S10" s="5">
        <f t="shared" si="10"/>
        <v>103.37078651685393</v>
      </c>
      <c r="T10" s="5">
        <f t="shared" si="11"/>
        <v>102.22405271828666</v>
      </c>
      <c r="U10" s="5">
        <f t="shared" si="12"/>
        <v>108.43137254901961</v>
      </c>
      <c r="V10" s="5">
        <f t="shared" si="13"/>
        <v>98.224852071005927</v>
      </c>
      <c r="W10" s="5">
        <f t="shared" si="14"/>
        <v>105.33911559789563</v>
      </c>
    </row>
    <row r="11" spans="1:23" x14ac:dyDescent="0.2">
      <c r="A11" s="1">
        <v>41882</v>
      </c>
      <c r="B11" s="2">
        <v>583</v>
      </c>
      <c r="C11" s="2">
        <v>1849</v>
      </c>
      <c r="D11" s="2">
        <v>2520</v>
      </c>
      <c r="E11" s="2">
        <v>8635</v>
      </c>
      <c r="F11" s="2">
        <v>1671</v>
      </c>
      <c r="G11" s="3">
        <f t="shared" si="2"/>
        <v>15258</v>
      </c>
      <c r="H11">
        <f t="shared" si="3"/>
        <v>5</v>
      </c>
      <c r="I11" s="4">
        <f t="shared" si="4"/>
        <v>3051.6</v>
      </c>
      <c r="K11" s="5">
        <f t="shared" si="7"/>
        <v>7.9629629629629717</v>
      </c>
      <c r="L11" s="5">
        <f t="shared" si="5"/>
        <v>0.4891304347826031</v>
      </c>
      <c r="M11" s="5">
        <f t="shared" si="5"/>
        <v>1.5310233682514163</v>
      </c>
      <c r="N11" s="5">
        <f t="shared" si="5"/>
        <v>4.0988547317661217</v>
      </c>
      <c r="O11" s="5">
        <f t="shared" si="5"/>
        <v>0.66265060240964235</v>
      </c>
      <c r="P11" s="5">
        <f t="shared" si="8"/>
        <v>2.9763109941283616</v>
      </c>
      <c r="R11" s="5">
        <f t="shared" si="9"/>
        <v>112.54826254826254</v>
      </c>
      <c r="S11" s="5">
        <f t="shared" si="10"/>
        <v>103.87640449438202</v>
      </c>
      <c r="T11" s="5">
        <f t="shared" si="11"/>
        <v>103.78912685337727</v>
      </c>
      <c r="U11" s="5">
        <f t="shared" si="12"/>
        <v>112.87581699346406</v>
      </c>
      <c r="V11" s="5">
        <f t="shared" si="13"/>
        <v>98.875739644970423</v>
      </c>
      <c r="W11" s="5">
        <f t="shared" si="14"/>
        <v>108.47433527655338</v>
      </c>
    </row>
    <row r="12" spans="1:23" x14ac:dyDescent="0.2">
      <c r="A12" s="1">
        <v>41912</v>
      </c>
      <c r="B12" s="2">
        <v>589</v>
      </c>
      <c r="C12" s="2">
        <v>2000</v>
      </c>
      <c r="D12" s="2">
        <v>2464</v>
      </c>
      <c r="E12" s="2">
        <v>8677</v>
      </c>
      <c r="F12" s="2">
        <v>1664</v>
      </c>
      <c r="G12" s="3">
        <f t="shared" si="2"/>
        <v>15394</v>
      </c>
      <c r="H12">
        <f t="shared" si="3"/>
        <v>5</v>
      </c>
      <c r="I12" s="4">
        <f t="shared" si="4"/>
        <v>3078.8</v>
      </c>
      <c r="K12" s="5">
        <f t="shared" si="7"/>
        <v>1.0291595197255532</v>
      </c>
      <c r="L12" s="5">
        <f t="shared" si="5"/>
        <v>8.1665765278528859</v>
      </c>
      <c r="M12" s="5">
        <f t="shared" si="5"/>
        <v>-2.2222222222222254</v>
      </c>
      <c r="N12" s="5">
        <f t="shared" si="5"/>
        <v>0.48639258830340815</v>
      </c>
      <c r="O12" s="5">
        <f t="shared" si="5"/>
        <v>-0.41891083183722699</v>
      </c>
      <c r="P12" s="5">
        <f t="shared" si="8"/>
        <v>0.89133569275134938</v>
      </c>
      <c r="R12" s="5">
        <f t="shared" si="9"/>
        <v>113.7065637065637</v>
      </c>
      <c r="S12" s="5">
        <f t="shared" si="10"/>
        <v>112.35955056179773</v>
      </c>
      <c r="T12" s="5">
        <f t="shared" si="11"/>
        <v>101.48270181219111</v>
      </c>
      <c r="U12" s="5">
        <f t="shared" si="12"/>
        <v>113.42483660130718</v>
      </c>
      <c r="V12" s="5">
        <f t="shared" si="13"/>
        <v>98.461538461538467</v>
      </c>
      <c r="W12" s="5">
        <f t="shared" si="14"/>
        <v>109.44120574434807</v>
      </c>
    </row>
    <row r="13" spans="1:23" x14ac:dyDescent="0.2">
      <c r="A13" s="1">
        <v>41943</v>
      </c>
      <c r="B13" s="2">
        <v>620</v>
      </c>
      <c r="C13" s="2">
        <v>2149</v>
      </c>
      <c r="D13" s="2">
        <v>2675</v>
      </c>
      <c r="E13" s="2">
        <v>9629</v>
      </c>
      <c r="F13" s="2">
        <v>1830</v>
      </c>
      <c r="G13" s="3">
        <f t="shared" si="2"/>
        <v>16903</v>
      </c>
      <c r="H13">
        <f t="shared" si="3"/>
        <v>5</v>
      </c>
      <c r="I13" s="4">
        <f t="shared" si="4"/>
        <v>3380.6</v>
      </c>
      <c r="K13" s="5">
        <f t="shared" si="7"/>
        <v>5.2631578947368363</v>
      </c>
      <c r="L13" s="5">
        <f t="shared" si="5"/>
        <v>7.4500000000000011</v>
      </c>
      <c r="M13" s="5">
        <f t="shared" si="5"/>
        <v>8.563311688311682</v>
      </c>
      <c r="N13" s="5">
        <f t="shared" si="5"/>
        <v>10.971533940301947</v>
      </c>
      <c r="O13" s="5">
        <f t="shared" si="5"/>
        <v>9.9759615384615419</v>
      </c>
      <c r="P13" s="5">
        <f t="shared" si="8"/>
        <v>9.8025204625178617</v>
      </c>
      <c r="R13" s="5">
        <f t="shared" si="9"/>
        <v>119.69111969111968</v>
      </c>
      <c r="S13" s="5">
        <f t="shared" si="10"/>
        <v>120.73033707865166</v>
      </c>
      <c r="T13" s="5">
        <f t="shared" si="11"/>
        <v>110.17298187808896</v>
      </c>
      <c r="U13" s="5">
        <f t="shared" si="12"/>
        <v>125.86928104575162</v>
      </c>
      <c r="V13" s="5">
        <f t="shared" si="13"/>
        <v>108.28402366863907</v>
      </c>
      <c r="W13" s="5">
        <f t="shared" si="14"/>
        <v>120.16920233186406</v>
      </c>
    </row>
    <row r="14" spans="1:23" x14ac:dyDescent="0.2">
      <c r="A14" s="1">
        <v>41973</v>
      </c>
      <c r="B14" s="2">
        <v>618</v>
      </c>
      <c r="C14" s="2">
        <v>2265</v>
      </c>
      <c r="D14" s="2">
        <v>2769</v>
      </c>
      <c r="E14" s="2">
        <v>9740</v>
      </c>
      <c r="F14" s="2">
        <v>1818</v>
      </c>
      <c r="G14" s="3">
        <f t="shared" si="2"/>
        <v>17210</v>
      </c>
      <c r="H14">
        <f t="shared" si="3"/>
        <v>5</v>
      </c>
      <c r="I14" s="4">
        <f t="shared" si="4"/>
        <v>3442</v>
      </c>
      <c r="K14" s="5">
        <f t="shared" si="7"/>
        <v>-0.3225806451612856</v>
      </c>
      <c r="L14" s="5">
        <f t="shared" si="5"/>
        <v>5.397859469520716</v>
      </c>
      <c r="M14" s="5">
        <f t="shared" si="5"/>
        <v>3.5140186915887828</v>
      </c>
      <c r="N14" s="5">
        <f t="shared" si="5"/>
        <v>1.152767680963751</v>
      </c>
      <c r="O14" s="5">
        <f t="shared" si="5"/>
        <v>-0.65573770491803574</v>
      </c>
      <c r="P14" s="5">
        <f t="shared" si="8"/>
        <v>1.8162456368691959</v>
      </c>
      <c r="R14" s="5">
        <f t="shared" si="9"/>
        <v>119.3050193050193</v>
      </c>
      <c r="S14" s="5">
        <f t="shared" si="10"/>
        <v>127.24719101123594</v>
      </c>
      <c r="T14" s="5">
        <f t="shared" si="11"/>
        <v>114.04448105436573</v>
      </c>
      <c r="U14" s="5">
        <f t="shared" si="12"/>
        <v>127.32026143790847</v>
      </c>
      <c r="V14" s="5">
        <f t="shared" si="13"/>
        <v>107.57396449704143</v>
      </c>
      <c r="W14" s="5">
        <f t="shared" si="14"/>
        <v>122.35177022607705</v>
      </c>
    </row>
    <row r="15" spans="1:23" x14ac:dyDescent="0.2">
      <c r="A15" s="1">
        <v>42004</v>
      </c>
      <c r="B15">
        <v>700</v>
      </c>
      <c r="C15">
        <v>2200</v>
      </c>
      <c r="D15">
        <v>2749</v>
      </c>
      <c r="E15">
        <v>9750</v>
      </c>
      <c r="F15">
        <v>1800</v>
      </c>
      <c r="G15" s="3">
        <f t="shared" si="2"/>
        <v>17199</v>
      </c>
      <c r="H15">
        <f t="shared" si="3"/>
        <v>5</v>
      </c>
      <c r="I15" s="4">
        <f t="shared" si="4"/>
        <v>3439.8</v>
      </c>
      <c r="K15" s="5">
        <f t="shared" si="7"/>
        <v>13.268608414239491</v>
      </c>
      <c r="L15" s="5">
        <f t="shared" ref="L15:L78" si="15">(C15/C14-1)*100</f>
        <v>-2.8697571743929395</v>
      </c>
      <c r="M15" s="5">
        <f t="shared" ref="M15:M78" si="16">(D15/D14-1)*100</f>
        <v>-0.72228241242325852</v>
      </c>
      <c r="N15" s="5">
        <f t="shared" ref="N15:N78" si="17">(E15/E14-1)*100</f>
        <v>0.10266940451746365</v>
      </c>
      <c r="O15" s="5">
        <f t="shared" ref="O15:O78" si="18">(F15/F14-1)*100</f>
        <v>-0.99009900990099098</v>
      </c>
      <c r="P15" s="5">
        <f t="shared" si="8"/>
        <v>-6.3916327716440069E-2</v>
      </c>
      <c r="R15" s="5">
        <f t="shared" si="9"/>
        <v>135.13513513513513</v>
      </c>
      <c r="S15" s="5">
        <f t="shared" si="10"/>
        <v>123.59550561797751</v>
      </c>
      <c r="T15" s="5">
        <f t="shared" si="11"/>
        <v>113.22075782537067</v>
      </c>
      <c r="U15" s="5">
        <f t="shared" si="12"/>
        <v>127.45098039215685</v>
      </c>
      <c r="V15" s="5">
        <f t="shared" si="13"/>
        <v>106.50887573964498</v>
      </c>
      <c r="W15" s="5">
        <f t="shared" si="14"/>
        <v>122.27356746765248</v>
      </c>
    </row>
    <row r="16" spans="1:23" x14ac:dyDescent="0.2">
      <c r="A16" s="1">
        <v>42035</v>
      </c>
      <c r="B16">
        <v>690</v>
      </c>
      <c r="C16">
        <v>2278</v>
      </c>
      <c r="D16">
        <v>2930</v>
      </c>
      <c r="E16">
        <v>10580</v>
      </c>
      <c r="F16">
        <v>1974</v>
      </c>
      <c r="G16" s="3">
        <f t="shared" si="2"/>
        <v>18452</v>
      </c>
      <c r="H16">
        <f t="shared" si="3"/>
        <v>5</v>
      </c>
      <c r="I16" s="4">
        <f t="shared" si="4"/>
        <v>3690.4</v>
      </c>
      <c r="K16" s="5">
        <f t="shared" ref="K16:K79" si="19">(B16/B15-1)*100</f>
        <v>-1.4285714285714235</v>
      </c>
      <c r="L16" s="5">
        <f t="shared" si="15"/>
        <v>3.5454545454545405</v>
      </c>
      <c r="M16" s="5">
        <f t="shared" si="16"/>
        <v>6.5842124408876046</v>
      </c>
      <c r="N16" s="5">
        <f t="shared" si="17"/>
        <v>8.5128205128205181</v>
      </c>
      <c r="O16" s="5">
        <f t="shared" si="18"/>
        <v>9.6666666666666679</v>
      </c>
      <c r="P16" s="5">
        <f t="shared" si="8"/>
        <v>7.2853072853072742</v>
      </c>
      <c r="R16" s="5">
        <f t="shared" si="9"/>
        <v>133.20463320463321</v>
      </c>
      <c r="S16" s="5">
        <f t="shared" si="10"/>
        <v>127.97752808988761</v>
      </c>
      <c r="T16" s="5">
        <f t="shared" si="11"/>
        <v>120.67545304777595</v>
      </c>
      <c r="U16" s="5">
        <f t="shared" si="12"/>
        <v>138.30065359477123</v>
      </c>
      <c r="V16" s="5">
        <f t="shared" si="13"/>
        <v>116.80473372781066</v>
      </c>
      <c r="W16" s="5">
        <f t="shared" si="14"/>
        <v>131.18157258637848</v>
      </c>
    </row>
    <row r="17" spans="1:23" x14ac:dyDescent="0.2">
      <c r="A17" s="1">
        <v>42063</v>
      </c>
      <c r="B17">
        <v>650</v>
      </c>
      <c r="C17">
        <v>2305</v>
      </c>
      <c r="D17">
        <v>2968</v>
      </c>
      <c r="E17">
        <v>11130</v>
      </c>
      <c r="F17">
        <v>1971</v>
      </c>
      <c r="G17" s="3">
        <f t="shared" si="2"/>
        <v>19024</v>
      </c>
      <c r="H17">
        <f t="shared" si="3"/>
        <v>5</v>
      </c>
      <c r="I17" s="4">
        <f t="shared" si="4"/>
        <v>3804.8</v>
      </c>
      <c r="K17" s="5">
        <f t="shared" si="19"/>
        <v>-5.7971014492753659</v>
      </c>
      <c r="L17" s="5">
        <f t="shared" si="15"/>
        <v>1.1852502194907855</v>
      </c>
      <c r="M17" s="5">
        <f t="shared" si="16"/>
        <v>1.2969283276450527</v>
      </c>
      <c r="N17" s="5">
        <f t="shared" si="17"/>
        <v>5.1984877126654006</v>
      </c>
      <c r="O17" s="5">
        <f t="shared" si="18"/>
        <v>-0.15197568389058169</v>
      </c>
      <c r="P17" s="5">
        <f t="shared" si="8"/>
        <v>3.0999349663993092</v>
      </c>
      <c r="R17" s="5">
        <f t="shared" si="9"/>
        <v>125.48262548262548</v>
      </c>
      <c r="S17" s="5">
        <f t="shared" si="10"/>
        <v>129.49438202247188</v>
      </c>
      <c r="T17" s="5">
        <f t="shared" si="11"/>
        <v>122.24052718286656</v>
      </c>
      <c r="U17" s="5">
        <f t="shared" si="12"/>
        <v>145.49019607843135</v>
      </c>
      <c r="V17" s="5">
        <f t="shared" si="13"/>
        <v>116.62721893491124</v>
      </c>
      <c r="W17" s="5">
        <f t="shared" si="14"/>
        <v>135.24811602445612</v>
      </c>
    </row>
    <row r="18" spans="1:23" x14ac:dyDescent="0.2">
      <c r="A18" s="1">
        <v>42094</v>
      </c>
      <c r="B18">
        <v>674</v>
      </c>
      <c r="C18">
        <v>2599</v>
      </c>
      <c r="D18">
        <v>2867</v>
      </c>
      <c r="E18">
        <v>11800</v>
      </c>
      <c r="F18">
        <v>1925</v>
      </c>
      <c r="G18" s="3">
        <f t="shared" si="2"/>
        <v>19865</v>
      </c>
      <c r="H18">
        <f t="shared" si="3"/>
        <v>5</v>
      </c>
      <c r="I18" s="4">
        <f t="shared" si="4"/>
        <v>3973</v>
      </c>
      <c r="K18" s="5">
        <f t="shared" si="19"/>
        <v>3.6923076923076836</v>
      </c>
      <c r="L18" s="5">
        <f t="shared" si="15"/>
        <v>12.754880694143168</v>
      </c>
      <c r="M18" s="5">
        <f t="shared" si="16"/>
        <v>-3.4029649595687328</v>
      </c>
      <c r="N18" s="5">
        <f t="shared" si="17"/>
        <v>6.0197663971248927</v>
      </c>
      <c r="O18" s="5">
        <f t="shared" si="18"/>
        <v>-2.3338406900050734</v>
      </c>
      <c r="P18" s="5">
        <f t="shared" si="8"/>
        <v>4.4207317073170715</v>
      </c>
      <c r="R18" s="5">
        <f t="shared" si="9"/>
        <v>130.11583011583011</v>
      </c>
      <c r="S18" s="5">
        <f t="shared" si="10"/>
        <v>146.01123595505615</v>
      </c>
      <c r="T18" s="5">
        <f t="shared" si="11"/>
        <v>118.08072487644152</v>
      </c>
      <c r="U18" s="5">
        <f t="shared" si="12"/>
        <v>154.24836601307189</v>
      </c>
      <c r="V18" s="5">
        <f t="shared" si="13"/>
        <v>113.90532544378698</v>
      </c>
      <c r="W18" s="5">
        <f t="shared" si="14"/>
        <v>141.22707237309822</v>
      </c>
    </row>
    <row r="19" spans="1:23" x14ac:dyDescent="0.2">
      <c r="A19" s="1">
        <v>42124</v>
      </c>
      <c r="B19">
        <v>665</v>
      </c>
      <c r="C19">
        <v>2492</v>
      </c>
      <c r="D19">
        <v>2791</v>
      </c>
      <c r="E19">
        <v>12250</v>
      </c>
      <c r="F19">
        <v>1907</v>
      </c>
      <c r="G19" s="3">
        <f t="shared" si="2"/>
        <v>20105</v>
      </c>
      <c r="H19">
        <f t="shared" si="3"/>
        <v>5</v>
      </c>
      <c r="I19" s="4">
        <f t="shared" si="4"/>
        <v>4021</v>
      </c>
      <c r="K19" s="5">
        <f t="shared" si="19"/>
        <v>-1.3353115727002929</v>
      </c>
      <c r="L19" s="5">
        <f t="shared" si="15"/>
        <v>-4.1169680646402469</v>
      </c>
      <c r="M19" s="5">
        <f t="shared" si="16"/>
        <v>-2.6508545517963</v>
      </c>
      <c r="N19" s="5">
        <f t="shared" si="17"/>
        <v>3.8135593220338881</v>
      </c>
      <c r="O19" s="5">
        <f t="shared" si="18"/>
        <v>-0.93506493506493316</v>
      </c>
      <c r="P19" s="5">
        <f t="shared" si="8"/>
        <v>1.2081550465643076</v>
      </c>
      <c r="R19" s="5">
        <f t="shared" si="9"/>
        <v>128.37837837837839</v>
      </c>
      <c r="S19" s="5">
        <f t="shared" si="10"/>
        <v>139.99999999999997</v>
      </c>
      <c r="T19" s="5">
        <f t="shared" si="11"/>
        <v>114.95057660626031</v>
      </c>
      <c r="U19" s="5">
        <f t="shared" si="12"/>
        <v>160.13071895424835</v>
      </c>
      <c r="V19" s="5">
        <f t="shared" si="13"/>
        <v>112.84023668639053</v>
      </c>
      <c r="W19" s="5">
        <f t="shared" si="14"/>
        <v>142.93331437508883</v>
      </c>
    </row>
    <row r="20" spans="1:23" x14ac:dyDescent="0.2">
      <c r="A20" s="1">
        <v>42155</v>
      </c>
      <c r="B20">
        <v>690</v>
      </c>
      <c r="C20">
        <v>2350</v>
      </c>
      <c r="D20">
        <v>2579</v>
      </c>
      <c r="E20">
        <v>11439</v>
      </c>
      <c r="F20">
        <v>1875</v>
      </c>
      <c r="G20" s="3">
        <f t="shared" si="2"/>
        <v>18933</v>
      </c>
      <c r="H20">
        <f t="shared" si="3"/>
        <v>5</v>
      </c>
      <c r="I20" s="4">
        <f t="shared" si="4"/>
        <v>3786.6</v>
      </c>
      <c r="K20" s="5">
        <f t="shared" si="19"/>
        <v>3.7593984962406068</v>
      </c>
      <c r="L20" s="5">
        <f t="shared" si="15"/>
        <v>-5.6982343499197396</v>
      </c>
      <c r="M20" s="5">
        <f t="shared" si="16"/>
        <v>-7.595843783590106</v>
      </c>
      <c r="N20" s="5">
        <f t="shared" si="17"/>
        <v>-6.6204081632653011</v>
      </c>
      <c r="O20" s="5">
        <f t="shared" si="18"/>
        <v>-1.678028316727842</v>
      </c>
      <c r="P20" s="5">
        <f t="shared" si="8"/>
        <v>-5.8293956727182294</v>
      </c>
      <c r="R20" s="5">
        <f t="shared" si="9"/>
        <v>133.20463320463321</v>
      </c>
      <c r="S20" s="5">
        <f t="shared" si="10"/>
        <v>132.02247191011233</v>
      </c>
      <c r="T20" s="5">
        <f t="shared" si="11"/>
        <v>106.2191103789127</v>
      </c>
      <c r="U20" s="5">
        <f t="shared" si="12"/>
        <v>149.52941176470588</v>
      </c>
      <c r="V20" s="5">
        <f t="shared" si="13"/>
        <v>110.94674556213018</v>
      </c>
      <c r="W20" s="5">
        <f t="shared" si="14"/>
        <v>134.60116593203466</v>
      </c>
    </row>
    <row r="21" spans="1:23" x14ac:dyDescent="0.2">
      <c r="A21" s="1">
        <v>42185</v>
      </c>
      <c r="B21">
        <v>690</v>
      </c>
      <c r="C21">
        <v>2220</v>
      </c>
      <c r="D21">
        <v>2646</v>
      </c>
      <c r="E21">
        <v>12100</v>
      </c>
      <c r="F21">
        <v>1795</v>
      </c>
      <c r="G21" s="3">
        <f t="shared" si="2"/>
        <v>19451</v>
      </c>
      <c r="H21">
        <f t="shared" si="3"/>
        <v>5</v>
      </c>
      <c r="I21" s="4">
        <f t="shared" si="4"/>
        <v>3890.2</v>
      </c>
      <c r="K21" s="5">
        <f t="shared" si="19"/>
        <v>0</v>
      </c>
      <c r="L21" s="5">
        <f t="shared" si="15"/>
        <v>-5.5319148936170182</v>
      </c>
      <c r="M21" s="5">
        <f t="shared" si="16"/>
        <v>2.597906165180297</v>
      </c>
      <c r="N21" s="5">
        <f t="shared" si="17"/>
        <v>5.7784771396101053</v>
      </c>
      <c r="O21" s="5">
        <f t="shared" si="18"/>
        <v>-4.2666666666666631</v>
      </c>
      <c r="P21" s="5">
        <f t="shared" si="8"/>
        <v>2.7359636613320637</v>
      </c>
      <c r="R21" s="5">
        <f t="shared" si="9"/>
        <v>133.20463320463321</v>
      </c>
      <c r="S21" s="5">
        <f t="shared" si="10"/>
        <v>124.71910112359548</v>
      </c>
      <c r="T21" s="5">
        <f t="shared" si="11"/>
        <v>108.97858319604615</v>
      </c>
      <c r="U21" s="5">
        <f t="shared" si="12"/>
        <v>158.16993464052288</v>
      </c>
      <c r="V21" s="5">
        <f t="shared" si="13"/>
        <v>106.21301775147928</v>
      </c>
      <c r="W21" s="5">
        <f t="shared" si="14"/>
        <v>138.28380491966439</v>
      </c>
    </row>
    <row r="22" spans="1:23" x14ac:dyDescent="0.2">
      <c r="A22" s="1">
        <v>42216</v>
      </c>
      <c r="B22">
        <v>690</v>
      </c>
      <c r="C22">
        <v>2200</v>
      </c>
      <c r="D22">
        <v>2772</v>
      </c>
      <c r="E22">
        <v>12962</v>
      </c>
      <c r="F22">
        <v>1809</v>
      </c>
      <c r="G22" s="3">
        <f t="shared" si="2"/>
        <v>20433</v>
      </c>
      <c r="H22">
        <f t="shared" si="3"/>
        <v>5</v>
      </c>
      <c r="I22" s="4">
        <f t="shared" si="4"/>
        <v>4086.6</v>
      </c>
      <c r="K22" s="5">
        <f t="shared" si="19"/>
        <v>0</v>
      </c>
      <c r="L22" s="5">
        <f t="shared" si="15"/>
        <v>-0.9009009009009028</v>
      </c>
      <c r="M22" s="5">
        <f t="shared" si="16"/>
        <v>4.7619047619047672</v>
      </c>
      <c r="N22" s="5">
        <f t="shared" si="17"/>
        <v>7.1239669421487628</v>
      </c>
      <c r="O22" s="5">
        <f t="shared" si="18"/>
        <v>0.77994428969359042</v>
      </c>
      <c r="P22" s="5">
        <f t="shared" si="8"/>
        <v>5.0485836203794099</v>
      </c>
      <c r="R22" s="5">
        <f t="shared" si="9"/>
        <v>133.20463320463321</v>
      </c>
      <c r="S22" s="5">
        <f t="shared" si="10"/>
        <v>123.59550561797749</v>
      </c>
      <c r="T22" s="5">
        <f t="shared" si="11"/>
        <v>114.16803953871502</v>
      </c>
      <c r="U22" s="5">
        <f t="shared" si="12"/>
        <v>169.43790849673204</v>
      </c>
      <c r="V22" s="5">
        <f t="shared" si="13"/>
        <v>107.04142011834318</v>
      </c>
      <c r="W22" s="5">
        <f t="shared" si="14"/>
        <v>145.26517844447599</v>
      </c>
    </row>
    <row r="23" spans="1:23" x14ac:dyDescent="0.2">
      <c r="A23" s="1">
        <v>42247</v>
      </c>
      <c r="B23">
        <v>660</v>
      </c>
      <c r="C23">
        <v>2230</v>
      </c>
      <c r="D23">
        <v>2616</v>
      </c>
      <c r="E23">
        <v>12400</v>
      </c>
      <c r="F23">
        <v>1830</v>
      </c>
      <c r="G23" s="3">
        <f t="shared" si="2"/>
        <v>19736</v>
      </c>
      <c r="H23">
        <f t="shared" si="3"/>
        <v>5</v>
      </c>
      <c r="I23" s="4">
        <f t="shared" si="4"/>
        <v>3947.2</v>
      </c>
      <c r="K23" s="5">
        <f t="shared" si="19"/>
        <v>-4.3478260869565188</v>
      </c>
      <c r="L23" s="5">
        <f t="shared" si="15"/>
        <v>1.3636363636363669</v>
      </c>
      <c r="M23" s="5">
        <f t="shared" si="16"/>
        <v>-5.6277056277056259</v>
      </c>
      <c r="N23" s="5">
        <f t="shared" si="17"/>
        <v>-4.3357506557630039</v>
      </c>
      <c r="O23" s="5">
        <f t="shared" si="18"/>
        <v>1.1608623548922115</v>
      </c>
      <c r="P23" s="5">
        <f t="shared" si="8"/>
        <v>-3.4111486321147133</v>
      </c>
      <c r="R23" s="5">
        <f t="shared" si="9"/>
        <v>127.41312741312743</v>
      </c>
      <c r="S23" s="5">
        <f t="shared" si="10"/>
        <v>125.28089887640446</v>
      </c>
      <c r="T23" s="5">
        <f t="shared" si="11"/>
        <v>107.74299835255357</v>
      </c>
      <c r="U23" s="5">
        <f t="shared" si="12"/>
        <v>162.09150326797385</v>
      </c>
      <c r="V23" s="5">
        <f t="shared" si="13"/>
        <v>108.28402366863905</v>
      </c>
      <c r="W23" s="5">
        <f t="shared" si="14"/>
        <v>140.30996729702827</v>
      </c>
    </row>
    <row r="24" spans="1:23" x14ac:dyDescent="0.2">
      <c r="A24" s="1">
        <v>42277</v>
      </c>
      <c r="B24">
        <v>645</v>
      </c>
      <c r="C24">
        <v>2195</v>
      </c>
      <c r="D24">
        <v>2565</v>
      </c>
      <c r="E24">
        <v>12071</v>
      </c>
      <c r="F24">
        <v>1842</v>
      </c>
      <c r="G24" s="3">
        <f t="shared" si="2"/>
        <v>19318</v>
      </c>
      <c r="H24">
        <f t="shared" si="3"/>
        <v>5</v>
      </c>
      <c r="I24" s="4">
        <f t="shared" si="4"/>
        <v>3863.6</v>
      </c>
      <c r="K24" s="5">
        <f t="shared" si="19"/>
        <v>-2.2727272727272707</v>
      </c>
      <c r="L24" s="5">
        <f t="shared" si="15"/>
        <v>-1.5695067264574036</v>
      </c>
      <c r="M24" s="5">
        <f t="shared" si="16"/>
        <v>-1.9495412844036664</v>
      </c>
      <c r="N24" s="5">
        <f t="shared" si="17"/>
        <v>-2.653225806451609</v>
      </c>
      <c r="O24" s="5">
        <f t="shared" si="18"/>
        <v>0.65573770491802463</v>
      </c>
      <c r="P24" s="5">
        <f t="shared" si="8"/>
        <v>-2.1179570328333952</v>
      </c>
      <c r="R24" s="5">
        <f t="shared" si="9"/>
        <v>124.51737451737453</v>
      </c>
      <c r="S24" s="5">
        <f t="shared" si="10"/>
        <v>123.314606741573</v>
      </c>
      <c r="T24" s="5">
        <f t="shared" si="11"/>
        <v>105.64250411861617</v>
      </c>
      <c r="U24" s="5">
        <f t="shared" si="12"/>
        <v>157.79084967320262</v>
      </c>
      <c r="V24" s="5">
        <f t="shared" si="13"/>
        <v>108.99408284023667</v>
      </c>
      <c r="W24" s="5">
        <f t="shared" si="14"/>
        <v>137.33826247689461</v>
      </c>
    </row>
    <row r="25" spans="1:23" x14ac:dyDescent="0.2">
      <c r="A25" s="1">
        <v>42308</v>
      </c>
      <c r="B25">
        <v>665</v>
      </c>
      <c r="C25">
        <v>2185</v>
      </c>
      <c r="D25">
        <v>2537</v>
      </c>
      <c r="E25">
        <v>12550</v>
      </c>
      <c r="F25">
        <v>1915</v>
      </c>
      <c r="G25" s="3">
        <f t="shared" si="2"/>
        <v>19852</v>
      </c>
      <c r="H25">
        <f t="shared" si="3"/>
        <v>5</v>
      </c>
      <c r="I25" s="4">
        <f t="shared" si="4"/>
        <v>3970.4</v>
      </c>
      <c r="K25" s="5">
        <f t="shared" si="19"/>
        <v>3.1007751937984551</v>
      </c>
      <c r="L25" s="5">
        <f t="shared" si="15"/>
        <v>-0.45558086560364419</v>
      </c>
      <c r="M25" s="5">
        <f t="shared" si="16"/>
        <v>-1.091617933723199</v>
      </c>
      <c r="N25" s="5">
        <f t="shared" si="17"/>
        <v>3.9681882197001084</v>
      </c>
      <c r="O25" s="5">
        <f t="shared" si="18"/>
        <v>3.9630836047774176</v>
      </c>
      <c r="P25" s="5">
        <f t="shared" si="8"/>
        <v>2.7642613106946934</v>
      </c>
      <c r="R25" s="5">
        <f t="shared" si="9"/>
        <v>128.37837837837841</v>
      </c>
      <c r="S25" s="5">
        <f t="shared" si="10"/>
        <v>122.75280898876402</v>
      </c>
      <c r="T25" s="5">
        <f t="shared" si="11"/>
        <v>104.48929159802309</v>
      </c>
      <c r="U25" s="5">
        <f t="shared" si="12"/>
        <v>164.05228758169935</v>
      </c>
      <c r="V25" s="5">
        <f t="shared" si="13"/>
        <v>113.31360946745561</v>
      </c>
      <c r="W25" s="5">
        <f t="shared" si="14"/>
        <v>141.13465093132373</v>
      </c>
    </row>
    <row r="26" spans="1:23" x14ac:dyDescent="0.2">
      <c r="A26" s="1">
        <v>42338</v>
      </c>
      <c r="B26">
        <v>650</v>
      </c>
      <c r="C26">
        <v>2028</v>
      </c>
      <c r="D26">
        <v>2413</v>
      </c>
      <c r="E26">
        <v>12046</v>
      </c>
      <c r="F26">
        <v>1835</v>
      </c>
      <c r="G26" s="3">
        <f t="shared" si="2"/>
        <v>18972</v>
      </c>
      <c r="H26">
        <f t="shared" si="3"/>
        <v>5</v>
      </c>
      <c r="I26" s="4">
        <f t="shared" si="4"/>
        <v>3794.4</v>
      </c>
      <c r="K26" s="5">
        <f t="shared" si="19"/>
        <v>-2.2556390977443663</v>
      </c>
      <c r="L26" s="5">
        <f t="shared" si="15"/>
        <v>-7.1853546910755188</v>
      </c>
      <c r="M26" s="5">
        <f t="shared" si="16"/>
        <v>-4.8876625936145057</v>
      </c>
      <c r="N26" s="5">
        <f t="shared" si="17"/>
        <v>-4.0159362549800797</v>
      </c>
      <c r="O26" s="5">
        <f t="shared" si="18"/>
        <v>-4.1775456919060039</v>
      </c>
      <c r="P26" s="5">
        <f t="shared" si="8"/>
        <v>-4.4328027402780528</v>
      </c>
      <c r="R26" s="5">
        <f t="shared" si="9"/>
        <v>125.48262548262551</v>
      </c>
      <c r="S26" s="5">
        <f t="shared" si="10"/>
        <v>113.9325842696629</v>
      </c>
      <c r="T26" s="5">
        <f t="shared" si="11"/>
        <v>99.382207578253727</v>
      </c>
      <c r="U26" s="5">
        <f t="shared" si="12"/>
        <v>157.46405228758169</v>
      </c>
      <c r="V26" s="5">
        <f t="shared" si="13"/>
        <v>108.57988165680472</v>
      </c>
      <c r="W26" s="5">
        <f t="shared" si="14"/>
        <v>134.87843025735816</v>
      </c>
    </row>
    <row r="27" spans="1:23" x14ac:dyDescent="0.2">
      <c r="A27" s="1">
        <v>42369</v>
      </c>
      <c r="B27">
        <v>600</v>
      </c>
      <c r="C27">
        <v>1824</v>
      </c>
      <c r="D27">
        <v>2323</v>
      </c>
      <c r="E27">
        <v>10335</v>
      </c>
      <c r="F27">
        <v>1690</v>
      </c>
      <c r="G27" s="3">
        <f t="shared" si="2"/>
        <v>16772</v>
      </c>
      <c r="H27">
        <f t="shared" si="3"/>
        <v>5</v>
      </c>
      <c r="I27" s="4">
        <f t="shared" si="4"/>
        <v>3354.4</v>
      </c>
      <c r="K27" s="5">
        <f t="shared" si="19"/>
        <v>-7.6923076923076872</v>
      </c>
      <c r="L27" s="5">
        <f t="shared" si="15"/>
        <v>-10.059171597633132</v>
      </c>
      <c r="M27" s="5">
        <f t="shared" si="16"/>
        <v>-3.7297969332780734</v>
      </c>
      <c r="N27" s="5">
        <f t="shared" si="17"/>
        <v>-14.203885107089487</v>
      </c>
      <c r="O27" s="5">
        <f t="shared" si="18"/>
        <v>-7.9019073569482234</v>
      </c>
      <c r="P27" s="5">
        <f t="shared" si="8"/>
        <v>-11.596036263967957</v>
      </c>
      <c r="R27" s="5">
        <f t="shared" si="9"/>
        <v>115.83011583011586</v>
      </c>
      <c r="S27" s="5">
        <f t="shared" si="10"/>
        <v>102.47191011235954</v>
      </c>
      <c r="T27" s="5">
        <f t="shared" si="11"/>
        <v>95.675453047775974</v>
      </c>
      <c r="U27" s="5">
        <f t="shared" si="12"/>
        <v>135.09803921568627</v>
      </c>
      <c r="V27" s="5">
        <f t="shared" si="13"/>
        <v>99.999999999999986</v>
      </c>
      <c r="W27" s="5">
        <f t="shared" si="14"/>
        <v>119.23787857244417</v>
      </c>
    </row>
    <row r="28" spans="1:23" x14ac:dyDescent="0.2">
      <c r="A28" s="1">
        <v>42400</v>
      </c>
      <c r="B28">
        <v>570</v>
      </c>
      <c r="C28">
        <v>1685</v>
      </c>
      <c r="D28">
        <v>2279</v>
      </c>
      <c r="E28">
        <v>10112</v>
      </c>
      <c r="F28">
        <v>1540</v>
      </c>
      <c r="G28" s="3">
        <f t="shared" si="2"/>
        <v>16186</v>
      </c>
      <c r="H28">
        <f t="shared" si="3"/>
        <v>5</v>
      </c>
      <c r="I28" s="4">
        <f t="shared" si="4"/>
        <v>3237.2</v>
      </c>
      <c r="K28" s="5">
        <f t="shared" si="19"/>
        <v>-5.0000000000000044</v>
      </c>
      <c r="L28" s="5">
        <f t="shared" si="15"/>
        <v>-7.6206140350877138</v>
      </c>
      <c r="M28" s="5">
        <f t="shared" si="16"/>
        <v>-1.8941024537236339</v>
      </c>
      <c r="N28" s="5">
        <f t="shared" si="17"/>
        <v>-2.157716497339135</v>
      </c>
      <c r="O28" s="5">
        <f t="shared" si="18"/>
        <v>-8.875739644970416</v>
      </c>
      <c r="P28" s="5">
        <f t="shared" si="8"/>
        <v>-3.4939184354877306</v>
      </c>
      <c r="R28" s="5">
        <f t="shared" si="9"/>
        <v>110.03861003861006</v>
      </c>
      <c r="S28" s="5">
        <f t="shared" si="10"/>
        <v>94.662921348314597</v>
      </c>
      <c r="T28" s="5">
        <f t="shared" si="11"/>
        <v>93.863261943986842</v>
      </c>
      <c r="U28" s="5">
        <f t="shared" si="12"/>
        <v>132.18300653594773</v>
      </c>
      <c r="V28" s="5">
        <f t="shared" si="13"/>
        <v>91.124260355029577</v>
      </c>
      <c r="W28" s="5">
        <f t="shared" si="14"/>
        <v>115.07180435091708</v>
      </c>
    </row>
    <row r="29" spans="1:23" x14ac:dyDescent="0.2">
      <c r="A29" s="1">
        <v>42429</v>
      </c>
      <c r="B29">
        <v>585</v>
      </c>
      <c r="C29">
        <v>1700</v>
      </c>
      <c r="D29">
        <v>2419</v>
      </c>
      <c r="E29">
        <v>10403</v>
      </c>
      <c r="F29">
        <v>1577</v>
      </c>
      <c r="G29" s="3">
        <f t="shared" si="2"/>
        <v>16684</v>
      </c>
      <c r="H29">
        <f t="shared" si="3"/>
        <v>5</v>
      </c>
      <c r="I29" s="4">
        <f t="shared" si="4"/>
        <v>3336.8</v>
      </c>
      <c r="K29" s="5">
        <f t="shared" si="19"/>
        <v>2.6315789473684292</v>
      </c>
      <c r="L29" s="5">
        <f t="shared" si="15"/>
        <v>0.89020771513352859</v>
      </c>
      <c r="M29" s="5">
        <f t="shared" si="16"/>
        <v>6.1430451952610765</v>
      </c>
      <c r="N29" s="5">
        <f t="shared" si="17"/>
        <v>2.8777689873417778</v>
      </c>
      <c r="O29" s="5">
        <f t="shared" si="18"/>
        <v>2.4025974025974062</v>
      </c>
      <c r="P29" s="5">
        <f t="shared" si="8"/>
        <v>3.0767329791177689</v>
      </c>
      <c r="R29" s="5">
        <f t="shared" si="9"/>
        <v>112.93436293436297</v>
      </c>
      <c r="S29" s="5">
        <f t="shared" si="10"/>
        <v>95.505617977528075</v>
      </c>
      <c r="T29" s="5">
        <f t="shared" si="11"/>
        <v>99.629324546952247</v>
      </c>
      <c r="U29" s="5">
        <f t="shared" si="12"/>
        <v>135.98692810457518</v>
      </c>
      <c r="V29" s="5">
        <f t="shared" si="13"/>
        <v>93.31360946745562</v>
      </c>
      <c r="W29" s="5">
        <f t="shared" si="14"/>
        <v>118.61225650504763</v>
      </c>
    </row>
    <row r="30" spans="1:23" x14ac:dyDescent="0.2">
      <c r="A30" s="1">
        <v>42460</v>
      </c>
      <c r="B30">
        <v>601</v>
      </c>
      <c r="C30">
        <v>1950</v>
      </c>
      <c r="D30">
        <v>2457</v>
      </c>
      <c r="E30">
        <v>11767</v>
      </c>
      <c r="F30">
        <v>1700</v>
      </c>
      <c r="G30" s="3">
        <f t="shared" si="2"/>
        <v>18475</v>
      </c>
      <c r="H30">
        <f t="shared" si="3"/>
        <v>5</v>
      </c>
      <c r="I30" s="4">
        <f t="shared" si="4"/>
        <v>3695</v>
      </c>
      <c r="K30" s="5">
        <f t="shared" si="19"/>
        <v>2.7350427350427253</v>
      </c>
      <c r="L30" s="5">
        <f t="shared" si="15"/>
        <v>14.705882352941169</v>
      </c>
      <c r="M30" s="5">
        <f t="shared" si="16"/>
        <v>1.5708970649028542</v>
      </c>
      <c r="N30" s="5">
        <f t="shared" si="17"/>
        <v>13.111602422378166</v>
      </c>
      <c r="O30" s="5">
        <f t="shared" si="18"/>
        <v>7.7996195307545868</v>
      </c>
      <c r="P30" s="5">
        <f t="shared" si="8"/>
        <v>10.734835770798368</v>
      </c>
      <c r="R30" s="5">
        <f t="shared" si="9"/>
        <v>116.02316602316604</v>
      </c>
      <c r="S30" s="5">
        <f t="shared" si="10"/>
        <v>109.55056179775279</v>
      </c>
      <c r="T30" s="5">
        <f t="shared" si="11"/>
        <v>101.19439868204286</v>
      </c>
      <c r="U30" s="5">
        <f t="shared" si="12"/>
        <v>153.81699346405233</v>
      </c>
      <c r="V30" s="5">
        <f t="shared" si="13"/>
        <v>100.59171597633134</v>
      </c>
      <c r="W30" s="5">
        <f t="shared" si="14"/>
        <v>131.34508744490259</v>
      </c>
    </row>
    <row r="31" spans="1:23" x14ac:dyDescent="0.2">
      <c r="A31" s="1">
        <v>42490</v>
      </c>
      <c r="B31">
        <v>630</v>
      </c>
      <c r="C31">
        <v>2083</v>
      </c>
      <c r="D31">
        <v>2515</v>
      </c>
      <c r="E31">
        <v>12287</v>
      </c>
      <c r="F31">
        <v>1738</v>
      </c>
      <c r="G31" s="3">
        <f t="shared" si="2"/>
        <v>19253</v>
      </c>
      <c r="H31">
        <f t="shared" si="3"/>
        <v>5</v>
      </c>
      <c r="I31" s="4">
        <f t="shared" si="4"/>
        <v>3850.6</v>
      </c>
      <c r="K31" s="5">
        <f t="shared" si="19"/>
        <v>4.8252911813643884</v>
      </c>
      <c r="L31" s="5">
        <f t="shared" si="15"/>
        <v>6.820512820512814</v>
      </c>
      <c r="M31" s="5">
        <f t="shared" si="16"/>
        <v>2.3606023606023596</v>
      </c>
      <c r="N31" s="5">
        <f t="shared" si="17"/>
        <v>4.4191382680377256</v>
      </c>
      <c r="O31" s="5">
        <f t="shared" si="18"/>
        <v>2.2352941176470686</v>
      </c>
      <c r="P31" s="5">
        <f t="shared" si="8"/>
        <v>4.2110960757780758</v>
      </c>
      <c r="R31" s="5">
        <f t="shared" si="9"/>
        <v>121.62162162162164</v>
      </c>
      <c r="S31" s="5">
        <f t="shared" si="10"/>
        <v>117.02247191011233</v>
      </c>
      <c r="T31" s="5">
        <f t="shared" si="11"/>
        <v>103.58319604612852</v>
      </c>
      <c r="U31" s="5">
        <f t="shared" si="12"/>
        <v>160.61437908496737</v>
      </c>
      <c r="V31" s="5">
        <f t="shared" si="13"/>
        <v>102.84023668639053</v>
      </c>
      <c r="W31" s="5">
        <f t="shared" si="14"/>
        <v>136.87615526802216</v>
      </c>
    </row>
    <row r="32" spans="1:23" x14ac:dyDescent="0.2">
      <c r="A32" s="1">
        <v>42521</v>
      </c>
      <c r="B32">
        <v>600</v>
      </c>
      <c r="C32">
        <v>1974</v>
      </c>
      <c r="D32">
        <v>2350</v>
      </c>
      <c r="E32">
        <v>11794</v>
      </c>
      <c r="F32">
        <v>1724</v>
      </c>
      <c r="G32" s="3">
        <f t="shared" si="2"/>
        <v>18442</v>
      </c>
      <c r="H32">
        <f t="shared" si="3"/>
        <v>5</v>
      </c>
      <c r="I32" s="4">
        <f t="shared" si="4"/>
        <v>3688.4</v>
      </c>
      <c r="K32" s="5">
        <f t="shared" si="19"/>
        <v>-4.7619047619047672</v>
      </c>
      <c r="L32" s="5">
        <f t="shared" si="15"/>
        <v>-5.232837253960632</v>
      </c>
      <c r="M32" s="5">
        <f t="shared" si="16"/>
        <v>-6.560636182902579</v>
      </c>
      <c r="N32" s="5">
        <f t="shared" si="17"/>
        <v>-4.0123707984048185</v>
      </c>
      <c r="O32" s="5">
        <f t="shared" si="18"/>
        <v>-0.80552359033371213</v>
      </c>
      <c r="P32" s="5">
        <f t="shared" si="8"/>
        <v>-4.2123305458889426</v>
      </c>
      <c r="R32" s="5">
        <f t="shared" si="9"/>
        <v>115.83011583011584</v>
      </c>
      <c r="S32" s="5">
        <f t="shared" si="10"/>
        <v>110.89887640449436</v>
      </c>
      <c r="T32" s="5">
        <f t="shared" si="11"/>
        <v>96.787479406919303</v>
      </c>
      <c r="U32" s="5">
        <f t="shared" si="12"/>
        <v>154.16993464052291</v>
      </c>
      <c r="V32" s="5">
        <f t="shared" si="13"/>
        <v>102.01183431952663</v>
      </c>
      <c r="W32" s="5">
        <f t="shared" si="14"/>
        <v>131.11047916962889</v>
      </c>
    </row>
    <row r="33" spans="1:23" x14ac:dyDescent="0.2">
      <c r="A33" s="1">
        <v>42551</v>
      </c>
      <c r="B33">
        <v>615</v>
      </c>
      <c r="C33">
        <v>1881</v>
      </c>
      <c r="D33">
        <v>2568</v>
      </c>
      <c r="E33">
        <v>12989</v>
      </c>
      <c r="F33">
        <v>1701</v>
      </c>
      <c r="G33" s="3">
        <f t="shared" si="2"/>
        <v>19754</v>
      </c>
      <c r="H33">
        <f t="shared" si="3"/>
        <v>5</v>
      </c>
      <c r="I33" s="4">
        <f t="shared" si="4"/>
        <v>3950.8</v>
      </c>
      <c r="K33" s="5">
        <f t="shared" si="19"/>
        <v>2.4999999999999911</v>
      </c>
      <c r="L33" s="5">
        <f t="shared" si="15"/>
        <v>-4.7112462006078992</v>
      </c>
      <c r="M33" s="5">
        <f t="shared" si="16"/>
        <v>9.2765957446808489</v>
      </c>
      <c r="N33" s="5">
        <f t="shared" si="17"/>
        <v>10.132270646091236</v>
      </c>
      <c r="O33" s="5">
        <f t="shared" si="18"/>
        <v>-1.3341067285382868</v>
      </c>
      <c r="P33" s="5">
        <f t="shared" si="8"/>
        <v>7.1141958572823016</v>
      </c>
      <c r="R33" s="5">
        <f t="shared" si="9"/>
        <v>118.72586872586874</v>
      </c>
      <c r="S33" s="5">
        <f t="shared" si="10"/>
        <v>105.67415730337076</v>
      </c>
      <c r="T33" s="5">
        <f t="shared" si="11"/>
        <v>105.76606260296543</v>
      </c>
      <c r="U33" s="5">
        <f t="shared" si="12"/>
        <v>169.79084967320264</v>
      </c>
      <c r="V33" s="5">
        <f t="shared" si="13"/>
        <v>100.6508875739645</v>
      </c>
      <c r="W33" s="5">
        <f t="shared" si="14"/>
        <v>140.43793544717761</v>
      </c>
    </row>
    <row r="34" spans="1:23" x14ac:dyDescent="0.2">
      <c r="A34" s="1">
        <v>42582</v>
      </c>
      <c r="B34">
        <v>610</v>
      </c>
      <c r="C34">
        <v>1951</v>
      </c>
      <c r="D34">
        <v>2635</v>
      </c>
      <c r="E34">
        <v>13492</v>
      </c>
      <c r="F34">
        <v>1800</v>
      </c>
      <c r="G34" s="3">
        <f t="shared" si="2"/>
        <v>20488</v>
      </c>
      <c r="H34">
        <f t="shared" si="3"/>
        <v>5</v>
      </c>
      <c r="I34" s="4">
        <f t="shared" si="4"/>
        <v>4097.6000000000004</v>
      </c>
      <c r="K34" s="5">
        <f t="shared" si="19"/>
        <v>-0.81300813008130524</v>
      </c>
      <c r="L34" s="5">
        <f t="shared" si="15"/>
        <v>3.7214247740563478</v>
      </c>
      <c r="M34" s="5">
        <f t="shared" si="16"/>
        <v>2.6090342679127687</v>
      </c>
      <c r="N34" s="5">
        <f t="shared" si="17"/>
        <v>3.8725075063515302</v>
      </c>
      <c r="O34" s="5">
        <f t="shared" si="18"/>
        <v>5.8201058201058142</v>
      </c>
      <c r="P34" s="5">
        <f t="shared" si="8"/>
        <v>3.7157031487293768</v>
      </c>
      <c r="R34" s="5">
        <f t="shared" si="9"/>
        <v>117.76061776061776</v>
      </c>
      <c r="S34" s="5">
        <f t="shared" si="10"/>
        <v>109.60674157303367</v>
      </c>
      <c r="T34" s="5">
        <f t="shared" si="11"/>
        <v>108.52553542009888</v>
      </c>
      <c r="U34" s="5">
        <f t="shared" si="12"/>
        <v>176.36601307189545</v>
      </c>
      <c r="V34" s="5">
        <f t="shared" si="13"/>
        <v>106.50887573964496</v>
      </c>
      <c r="W34" s="5">
        <f t="shared" si="14"/>
        <v>145.65619223659891</v>
      </c>
    </row>
    <row r="35" spans="1:23" x14ac:dyDescent="0.2">
      <c r="A35" s="1">
        <v>42613</v>
      </c>
      <c r="B35">
        <v>600</v>
      </c>
      <c r="C35">
        <v>1800</v>
      </c>
      <c r="D35">
        <v>2543</v>
      </c>
      <c r="E35">
        <v>12856</v>
      </c>
      <c r="F35">
        <v>1705</v>
      </c>
      <c r="G35" s="3">
        <f t="shared" si="2"/>
        <v>19504</v>
      </c>
      <c r="H35">
        <f t="shared" si="3"/>
        <v>5</v>
      </c>
      <c r="I35" s="4">
        <f t="shared" si="4"/>
        <v>3900.8</v>
      </c>
      <c r="K35" s="5">
        <f t="shared" si="19"/>
        <v>-1.6393442622950838</v>
      </c>
      <c r="L35" s="5">
        <f t="shared" si="15"/>
        <v>-7.7396207073295749</v>
      </c>
      <c r="M35" s="5">
        <f t="shared" si="16"/>
        <v>-3.4914611005692597</v>
      </c>
      <c r="N35" s="5">
        <f t="shared" si="17"/>
        <v>-4.7139045360213405</v>
      </c>
      <c r="O35" s="5">
        <f t="shared" si="18"/>
        <v>-5.2777777777777812</v>
      </c>
      <c r="P35" s="5">
        <f t="shared" si="8"/>
        <v>-4.8028114017961805</v>
      </c>
      <c r="R35" s="5">
        <f t="shared" si="9"/>
        <v>115.83011583011583</v>
      </c>
      <c r="S35" s="5">
        <f t="shared" si="10"/>
        <v>101.12359550561794</v>
      </c>
      <c r="T35" s="5">
        <f t="shared" si="11"/>
        <v>104.73640856672161</v>
      </c>
      <c r="U35" s="5">
        <f t="shared" si="12"/>
        <v>168.05228758169937</v>
      </c>
      <c r="V35" s="5">
        <f t="shared" si="13"/>
        <v>100.88757396449704</v>
      </c>
      <c r="W35" s="5">
        <f t="shared" si="14"/>
        <v>138.66060002843739</v>
      </c>
    </row>
    <row r="36" spans="1:23" x14ac:dyDescent="0.2">
      <c r="A36" s="1">
        <v>42643</v>
      </c>
      <c r="B36">
        <v>635</v>
      </c>
      <c r="C36">
        <v>1724</v>
      </c>
      <c r="D36">
        <v>2531</v>
      </c>
      <c r="E36">
        <v>12083</v>
      </c>
      <c r="F36">
        <v>1870</v>
      </c>
      <c r="G36" s="3">
        <f t="shared" si="2"/>
        <v>18843</v>
      </c>
      <c r="H36">
        <f t="shared" si="3"/>
        <v>5</v>
      </c>
      <c r="I36" s="4">
        <f t="shared" si="4"/>
        <v>3768.6</v>
      </c>
      <c r="K36" s="5">
        <f t="shared" si="19"/>
        <v>5.8333333333333348</v>
      </c>
      <c r="L36" s="5">
        <f t="shared" si="15"/>
        <v>-4.2222222222222268</v>
      </c>
      <c r="M36" s="5">
        <f t="shared" si="16"/>
        <v>-0.47188360204483137</v>
      </c>
      <c r="N36" s="5">
        <f t="shared" si="17"/>
        <v>-6.0127566894835116</v>
      </c>
      <c r="O36" s="5">
        <f t="shared" si="18"/>
        <v>9.6774193548387011</v>
      </c>
      <c r="P36" s="5">
        <f t="shared" si="8"/>
        <v>-3.3890484003281429</v>
      </c>
      <c r="R36" s="5">
        <f t="shared" si="9"/>
        <v>122.58687258687259</v>
      </c>
      <c r="S36" s="5">
        <f t="shared" si="10"/>
        <v>96.853932584269629</v>
      </c>
      <c r="T36" s="5">
        <f t="shared" si="11"/>
        <v>104.24217462932457</v>
      </c>
      <c r="U36" s="5">
        <f t="shared" si="12"/>
        <v>157.94771241830068</v>
      </c>
      <c r="V36" s="5">
        <f t="shared" si="13"/>
        <v>110.65088757396448</v>
      </c>
      <c r="W36" s="5">
        <f t="shared" si="14"/>
        <v>133.96132518128823</v>
      </c>
    </row>
    <row r="37" spans="1:23" x14ac:dyDescent="0.2">
      <c r="A37" s="1">
        <v>42674</v>
      </c>
      <c r="B37">
        <v>670</v>
      </c>
      <c r="C37">
        <v>1710</v>
      </c>
      <c r="D37">
        <v>2514</v>
      </c>
      <c r="E37">
        <v>11970</v>
      </c>
      <c r="F37">
        <v>1850</v>
      </c>
      <c r="G37" s="3">
        <f t="shared" si="2"/>
        <v>18714</v>
      </c>
      <c r="H37">
        <f t="shared" si="3"/>
        <v>5</v>
      </c>
      <c r="I37" s="4">
        <f t="shared" si="4"/>
        <v>3742.8</v>
      </c>
      <c r="K37" s="5">
        <f t="shared" si="19"/>
        <v>5.5118110236220375</v>
      </c>
      <c r="L37" s="5">
        <f t="shared" si="15"/>
        <v>-0.81206496519721227</v>
      </c>
      <c r="M37" s="5">
        <f t="shared" si="16"/>
        <v>-0.67167127617542288</v>
      </c>
      <c r="N37" s="5">
        <f t="shared" si="17"/>
        <v>-0.9351982123644742</v>
      </c>
      <c r="O37" s="5">
        <f t="shared" si="18"/>
        <v>-1.0695187165775444</v>
      </c>
      <c r="P37" s="5">
        <f t="shared" si="8"/>
        <v>-0.68460436236267297</v>
      </c>
      <c r="R37" s="5">
        <f t="shared" si="9"/>
        <v>129.34362934362935</v>
      </c>
      <c r="S37" s="5">
        <f t="shared" si="10"/>
        <v>96.067415730337046</v>
      </c>
      <c r="T37" s="5">
        <f t="shared" si="11"/>
        <v>103.54200988467876</v>
      </c>
      <c r="U37" s="5">
        <f t="shared" si="12"/>
        <v>156.47058823529414</v>
      </c>
      <c r="V37" s="5">
        <f t="shared" si="13"/>
        <v>109.46745562130175</v>
      </c>
      <c r="W37" s="5">
        <f t="shared" si="14"/>
        <v>133.04422010521827</v>
      </c>
    </row>
    <row r="38" spans="1:23" x14ac:dyDescent="0.2">
      <c r="A38" s="1">
        <v>42704</v>
      </c>
      <c r="B38">
        <v>644</v>
      </c>
      <c r="C38">
        <v>1649</v>
      </c>
      <c r="D38">
        <v>2488</v>
      </c>
      <c r="E38">
        <v>11301</v>
      </c>
      <c r="F38">
        <v>1805</v>
      </c>
      <c r="G38" s="3">
        <f t="shared" si="2"/>
        <v>17887</v>
      </c>
      <c r="H38">
        <f t="shared" si="3"/>
        <v>5</v>
      </c>
      <c r="I38" s="4">
        <f t="shared" si="4"/>
        <v>3577.4</v>
      </c>
      <c r="K38" s="5">
        <f t="shared" si="19"/>
        <v>-3.8805970149253688</v>
      </c>
      <c r="L38" s="5">
        <f t="shared" si="15"/>
        <v>-3.5672514619883078</v>
      </c>
      <c r="M38" s="5">
        <f t="shared" si="16"/>
        <v>-1.0342084327764511</v>
      </c>
      <c r="N38" s="5">
        <f t="shared" si="17"/>
        <v>-5.5889724310776989</v>
      </c>
      <c r="O38" s="5">
        <f t="shared" si="18"/>
        <v>-2.4324324324324298</v>
      </c>
      <c r="P38" s="5">
        <f t="shared" si="8"/>
        <v>-4.4191514374265273</v>
      </c>
      <c r="R38" s="5">
        <f t="shared" si="9"/>
        <v>124.32432432432434</v>
      </c>
      <c r="S38" s="5">
        <f t="shared" si="10"/>
        <v>92.640449438202211</v>
      </c>
      <c r="T38" s="5">
        <f t="shared" si="11"/>
        <v>102.47116968698519</v>
      </c>
      <c r="U38" s="5">
        <f t="shared" si="12"/>
        <v>147.72549019607845</v>
      </c>
      <c r="V38" s="5">
        <f t="shared" si="13"/>
        <v>106.80473372781063</v>
      </c>
      <c r="W38" s="5">
        <f t="shared" si="14"/>
        <v>127.16479454002561</v>
      </c>
    </row>
    <row r="39" spans="1:23" x14ac:dyDescent="0.2">
      <c r="A39" s="1">
        <v>42735</v>
      </c>
      <c r="B39">
        <v>707</v>
      </c>
      <c r="C39">
        <v>1689</v>
      </c>
      <c r="D39">
        <v>2589</v>
      </c>
      <c r="E39">
        <v>11731</v>
      </c>
      <c r="F39">
        <v>1868</v>
      </c>
      <c r="G39" s="3">
        <f t="shared" si="2"/>
        <v>18584</v>
      </c>
      <c r="H39">
        <f t="shared" si="3"/>
        <v>5</v>
      </c>
      <c r="I39" s="4">
        <f t="shared" si="4"/>
        <v>3716.8</v>
      </c>
      <c r="K39" s="5">
        <f t="shared" si="19"/>
        <v>9.7826086956521721</v>
      </c>
      <c r="L39" s="5">
        <f t="shared" si="15"/>
        <v>2.4257125530624535</v>
      </c>
      <c r="M39" s="5">
        <f t="shared" si="16"/>
        <v>4.0594855305466249</v>
      </c>
      <c r="N39" s="5">
        <f t="shared" si="17"/>
        <v>3.8049730112379443</v>
      </c>
      <c r="O39" s="5">
        <f t="shared" si="18"/>
        <v>3.4903047091412676</v>
      </c>
      <c r="P39" s="5">
        <f t="shared" si="8"/>
        <v>3.8966847431095131</v>
      </c>
      <c r="R39" s="5">
        <f t="shared" si="9"/>
        <v>136.48648648648651</v>
      </c>
      <c r="S39" s="5">
        <f t="shared" si="10"/>
        <v>94.887640449438152</v>
      </c>
      <c r="T39" s="5">
        <f t="shared" si="11"/>
        <v>106.63097199341024</v>
      </c>
      <c r="U39" s="5">
        <f t="shared" si="12"/>
        <v>153.34640522875819</v>
      </c>
      <c r="V39" s="5">
        <f t="shared" si="13"/>
        <v>110.53254437869819</v>
      </c>
      <c r="W39" s="5">
        <f t="shared" si="14"/>
        <v>132.12000568747334</v>
      </c>
    </row>
    <row r="40" spans="1:23" x14ac:dyDescent="0.2">
      <c r="A40" s="1">
        <v>42766</v>
      </c>
      <c r="B40">
        <v>660</v>
      </c>
      <c r="C40">
        <v>1800</v>
      </c>
      <c r="D40">
        <v>2630</v>
      </c>
      <c r="E40">
        <v>12001</v>
      </c>
      <c r="F40">
        <v>1870</v>
      </c>
      <c r="G40" s="3">
        <f t="shared" si="2"/>
        <v>18961</v>
      </c>
      <c r="H40">
        <f t="shared" si="3"/>
        <v>5</v>
      </c>
      <c r="I40" s="4">
        <f t="shared" si="4"/>
        <v>3792.2</v>
      </c>
      <c r="K40" s="5">
        <f t="shared" si="19"/>
        <v>-6.6478076379066442</v>
      </c>
      <c r="L40" s="5">
        <f t="shared" si="15"/>
        <v>6.5719360568383678</v>
      </c>
      <c r="M40" s="5">
        <f t="shared" si="16"/>
        <v>1.5836230204712143</v>
      </c>
      <c r="N40" s="5">
        <f t="shared" si="17"/>
        <v>2.3015940670019663</v>
      </c>
      <c r="O40" s="5">
        <f t="shared" si="18"/>
        <v>0.10706638115631772</v>
      </c>
      <c r="P40" s="5">
        <f t="shared" si="8"/>
        <v>2.028626775721043</v>
      </c>
      <c r="R40" s="5">
        <f t="shared" si="9"/>
        <v>127.41312741312744</v>
      </c>
      <c r="S40" s="5">
        <f t="shared" si="10"/>
        <v>101.12359550561793</v>
      </c>
      <c r="T40" s="5">
        <f t="shared" si="11"/>
        <v>108.3196046128501</v>
      </c>
      <c r="U40" s="5">
        <f t="shared" si="12"/>
        <v>156.87581699346407</v>
      </c>
      <c r="V40" s="5">
        <f t="shared" si="13"/>
        <v>110.65088757396447</v>
      </c>
      <c r="W40" s="5">
        <f t="shared" si="14"/>
        <v>134.80022749893359</v>
      </c>
    </row>
    <row r="41" spans="1:23" x14ac:dyDescent="0.2">
      <c r="A41" s="1">
        <v>42794</v>
      </c>
      <c r="B41">
        <v>670</v>
      </c>
      <c r="C41">
        <v>1808</v>
      </c>
      <c r="D41">
        <v>2648</v>
      </c>
      <c r="E41">
        <v>12545</v>
      </c>
      <c r="F41">
        <v>1877</v>
      </c>
      <c r="G41" s="3">
        <f t="shared" si="2"/>
        <v>19548</v>
      </c>
      <c r="H41">
        <f t="shared" si="3"/>
        <v>5</v>
      </c>
      <c r="I41" s="4">
        <f t="shared" si="4"/>
        <v>3909.6</v>
      </c>
      <c r="K41" s="5">
        <f t="shared" si="19"/>
        <v>1.5151515151515138</v>
      </c>
      <c r="L41" s="5">
        <f t="shared" si="15"/>
        <v>0.44444444444444731</v>
      </c>
      <c r="M41" s="5">
        <f t="shared" si="16"/>
        <v>0.68441064638782301</v>
      </c>
      <c r="N41" s="5">
        <f t="shared" si="17"/>
        <v>4.5329555870344151</v>
      </c>
      <c r="O41" s="5">
        <f t="shared" si="18"/>
        <v>0.37433155080213165</v>
      </c>
      <c r="P41" s="5">
        <f t="shared" si="8"/>
        <v>3.0958282790991998</v>
      </c>
      <c r="R41" s="5">
        <f t="shared" si="9"/>
        <v>129.34362934362937</v>
      </c>
      <c r="S41" s="5">
        <f t="shared" si="10"/>
        <v>101.57303370786512</v>
      </c>
      <c r="T41" s="5">
        <f t="shared" si="11"/>
        <v>109.06095551894565</v>
      </c>
      <c r="U41" s="5">
        <f t="shared" si="12"/>
        <v>163.98692810457518</v>
      </c>
      <c r="V41" s="5">
        <f t="shared" si="13"/>
        <v>111.06508875739641</v>
      </c>
      <c r="W41" s="5">
        <f t="shared" si="14"/>
        <v>138.97341106213563</v>
      </c>
    </row>
    <row r="42" spans="1:23" x14ac:dyDescent="0.2">
      <c r="A42" s="1">
        <v>42825</v>
      </c>
      <c r="B42">
        <v>673</v>
      </c>
      <c r="C42">
        <v>1704</v>
      </c>
      <c r="D42">
        <v>2590</v>
      </c>
      <c r="E42">
        <v>12270</v>
      </c>
      <c r="F42">
        <v>1925</v>
      </c>
      <c r="G42" s="3">
        <f t="shared" si="2"/>
        <v>19162</v>
      </c>
      <c r="H42">
        <f t="shared" si="3"/>
        <v>5</v>
      </c>
      <c r="I42" s="4">
        <f t="shared" si="4"/>
        <v>3832.4</v>
      </c>
      <c r="K42" s="5">
        <f t="shared" si="19"/>
        <v>0.44776119402984982</v>
      </c>
      <c r="L42" s="5">
        <f t="shared" si="15"/>
        <v>-5.7522123893805288</v>
      </c>
      <c r="M42" s="5">
        <f t="shared" si="16"/>
        <v>-2.1903323262839836</v>
      </c>
      <c r="N42" s="5">
        <f t="shared" si="17"/>
        <v>-2.192108409724991</v>
      </c>
      <c r="O42" s="5">
        <f t="shared" si="18"/>
        <v>2.5572722429408667</v>
      </c>
      <c r="P42" s="5">
        <f t="shared" si="8"/>
        <v>-1.9746265602619162</v>
      </c>
      <c r="R42" s="5">
        <f t="shared" si="9"/>
        <v>129.92277992277994</v>
      </c>
      <c r="S42" s="5">
        <f t="shared" si="10"/>
        <v>95.730337078651644</v>
      </c>
      <c r="T42" s="5">
        <f t="shared" si="11"/>
        <v>106.67215815485999</v>
      </c>
      <c r="U42" s="5">
        <f t="shared" si="12"/>
        <v>160.39215686274511</v>
      </c>
      <c r="V42" s="5">
        <f t="shared" si="13"/>
        <v>113.90532544378695</v>
      </c>
      <c r="W42" s="5">
        <f t="shared" si="14"/>
        <v>136.22920517560073</v>
      </c>
    </row>
    <row r="43" spans="1:23" x14ac:dyDescent="0.2">
      <c r="A43" s="1">
        <v>42855</v>
      </c>
      <c r="B43">
        <v>670</v>
      </c>
      <c r="C43">
        <v>1700</v>
      </c>
      <c r="D43">
        <v>2562</v>
      </c>
      <c r="E43">
        <v>12344</v>
      </c>
      <c r="F43">
        <v>1900</v>
      </c>
      <c r="G43" s="3">
        <f t="shared" si="2"/>
        <v>19176</v>
      </c>
      <c r="H43">
        <f t="shared" si="3"/>
        <v>5</v>
      </c>
      <c r="I43" s="4">
        <f t="shared" si="4"/>
        <v>3835.2</v>
      </c>
      <c r="K43" s="5">
        <f t="shared" si="19"/>
        <v>-0.44576523031203408</v>
      </c>
      <c r="L43" s="5">
        <f t="shared" si="15"/>
        <v>-0.23474178403756207</v>
      </c>
      <c r="M43" s="5">
        <f t="shared" si="16"/>
        <v>-1.0810810810810811</v>
      </c>
      <c r="N43" s="5">
        <f t="shared" si="17"/>
        <v>0.60309698451508353</v>
      </c>
      <c r="O43" s="5">
        <f t="shared" si="18"/>
        <v>-1.2987012987012991</v>
      </c>
      <c r="P43" s="5">
        <f t="shared" si="8"/>
        <v>7.3061267091101278E-2</v>
      </c>
      <c r="R43" s="5">
        <f t="shared" si="9"/>
        <v>129.34362934362937</v>
      </c>
      <c r="S43" s="5">
        <f t="shared" si="10"/>
        <v>95.505617977528047</v>
      </c>
      <c r="T43" s="5">
        <f t="shared" si="11"/>
        <v>105.5189456342669</v>
      </c>
      <c r="U43" s="5">
        <f t="shared" si="12"/>
        <v>161.35947712418303</v>
      </c>
      <c r="V43" s="5">
        <f t="shared" si="13"/>
        <v>112.42603550295854</v>
      </c>
      <c r="W43" s="5">
        <f t="shared" si="14"/>
        <v>136.32873595905016</v>
      </c>
    </row>
    <row r="44" spans="1:23" x14ac:dyDescent="0.2">
      <c r="A44" s="1">
        <v>42886</v>
      </c>
      <c r="B44">
        <v>660</v>
      </c>
      <c r="C44">
        <v>1675</v>
      </c>
      <c r="D44">
        <v>2509</v>
      </c>
      <c r="E44">
        <v>11873</v>
      </c>
      <c r="F44">
        <v>1885</v>
      </c>
      <c r="G44" s="3">
        <f t="shared" si="2"/>
        <v>18602</v>
      </c>
      <c r="H44">
        <f t="shared" si="3"/>
        <v>5</v>
      </c>
      <c r="I44" s="4">
        <f t="shared" si="4"/>
        <v>3720.4</v>
      </c>
      <c r="K44" s="5">
        <f t="shared" si="19"/>
        <v>-1.4925373134328401</v>
      </c>
      <c r="L44" s="5">
        <f t="shared" si="15"/>
        <v>-1.4705882352941124</v>
      </c>
      <c r="M44" s="5">
        <f t="shared" si="16"/>
        <v>-2.0686963309914153</v>
      </c>
      <c r="N44" s="5">
        <f t="shared" si="17"/>
        <v>-3.8156189241736915</v>
      </c>
      <c r="O44" s="5">
        <f t="shared" si="18"/>
        <v>-0.78947368421052877</v>
      </c>
      <c r="P44" s="5">
        <f t="shared" si="8"/>
        <v>-2.9933249895702896</v>
      </c>
      <c r="R44" s="5">
        <f t="shared" si="9"/>
        <v>127.41312741312744</v>
      </c>
      <c r="S44" s="5">
        <f t="shared" si="10"/>
        <v>94.101123595505584</v>
      </c>
      <c r="T44" s="5">
        <f t="shared" si="11"/>
        <v>103.33607907743</v>
      </c>
      <c r="U44" s="5">
        <f t="shared" si="12"/>
        <v>155.20261437908499</v>
      </c>
      <c r="V44" s="5">
        <f t="shared" si="13"/>
        <v>111.53846153846149</v>
      </c>
      <c r="W44" s="5">
        <f t="shared" si="14"/>
        <v>132.24797383762262</v>
      </c>
    </row>
    <row r="45" spans="1:23" x14ac:dyDescent="0.2">
      <c r="A45" s="1">
        <v>42916</v>
      </c>
      <c r="B45">
        <v>560</v>
      </c>
      <c r="C45">
        <v>1697</v>
      </c>
      <c r="D45">
        <v>2448</v>
      </c>
      <c r="E45">
        <v>11675</v>
      </c>
      <c r="F45">
        <v>1830</v>
      </c>
      <c r="G45" s="3">
        <f t="shared" si="2"/>
        <v>18210</v>
      </c>
      <c r="H45">
        <f t="shared" si="3"/>
        <v>5</v>
      </c>
      <c r="I45" s="4">
        <f t="shared" si="4"/>
        <v>3642</v>
      </c>
      <c r="K45" s="5">
        <f t="shared" si="19"/>
        <v>-15.151515151515149</v>
      </c>
      <c r="L45" s="5">
        <f t="shared" si="15"/>
        <v>1.3134328358209046</v>
      </c>
      <c r="M45" s="5">
        <f t="shared" si="16"/>
        <v>-2.4312475089677155</v>
      </c>
      <c r="N45" s="5">
        <f t="shared" si="17"/>
        <v>-1.6676492883011873</v>
      </c>
      <c r="O45" s="5">
        <f t="shared" si="18"/>
        <v>-2.917771883289122</v>
      </c>
      <c r="P45" s="5">
        <f t="shared" si="8"/>
        <v>-2.1073002902913696</v>
      </c>
      <c r="R45" s="5">
        <f t="shared" si="9"/>
        <v>108.10810810810814</v>
      </c>
      <c r="S45" s="5">
        <f t="shared" si="10"/>
        <v>95.337078651685374</v>
      </c>
      <c r="T45" s="5">
        <f t="shared" si="11"/>
        <v>100.82372322899508</v>
      </c>
      <c r="U45" s="5">
        <f t="shared" si="12"/>
        <v>152.61437908496734</v>
      </c>
      <c r="V45" s="5">
        <f t="shared" si="13"/>
        <v>108.28402366863901</v>
      </c>
      <c r="W45" s="5">
        <f t="shared" si="14"/>
        <v>129.46111190103795</v>
      </c>
    </row>
    <row r="46" spans="1:23" x14ac:dyDescent="0.2">
      <c r="A46" s="1">
        <v>42947</v>
      </c>
      <c r="B46">
        <v>565</v>
      </c>
      <c r="C46">
        <v>1788</v>
      </c>
      <c r="D46">
        <v>2478</v>
      </c>
      <c r="E46">
        <v>11820</v>
      </c>
      <c r="F46">
        <v>1930</v>
      </c>
      <c r="G46" s="3">
        <f t="shared" si="2"/>
        <v>18581</v>
      </c>
      <c r="H46">
        <f t="shared" si="3"/>
        <v>5</v>
      </c>
      <c r="I46" s="4">
        <f t="shared" si="4"/>
        <v>3716.2</v>
      </c>
      <c r="K46" s="5">
        <f t="shared" si="19"/>
        <v>0.89285714285713969</v>
      </c>
      <c r="L46" s="5">
        <f t="shared" si="15"/>
        <v>5.3624042427813823</v>
      </c>
      <c r="M46" s="5">
        <f t="shared" si="16"/>
        <v>1.225490196078427</v>
      </c>
      <c r="N46" s="5">
        <f t="shared" si="17"/>
        <v>1.2419700214132856</v>
      </c>
      <c r="O46" s="5">
        <f t="shared" si="18"/>
        <v>5.464480874316946</v>
      </c>
      <c r="P46" s="5">
        <f t="shared" si="8"/>
        <v>2.037342119714447</v>
      </c>
      <c r="R46" s="5">
        <f t="shared" si="9"/>
        <v>109.0733590733591</v>
      </c>
      <c r="S46" s="5">
        <f t="shared" si="10"/>
        <v>100.44943820224718</v>
      </c>
      <c r="T46" s="5">
        <f t="shared" si="11"/>
        <v>102.05930807248767</v>
      </c>
      <c r="U46" s="5">
        <f t="shared" si="12"/>
        <v>154.50980392156865</v>
      </c>
      <c r="V46" s="5">
        <f t="shared" si="13"/>
        <v>114.20118343195263</v>
      </c>
      <c r="W46" s="5">
        <f t="shared" si="14"/>
        <v>132.09867766244844</v>
      </c>
    </row>
    <row r="47" spans="1:23" x14ac:dyDescent="0.2">
      <c r="A47" s="1">
        <v>42978</v>
      </c>
      <c r="B47">
        <v>540</v>
      </c>
      <c r="C47">
        <v>1810</v>
      </c>
      <c r="D47">
        <v>2515</v>
      </c>
      <c r="E47">
        <v>11413</v>
      </c>
      <c r="F47">
        <v>1875</v>
      </c>
      <c r="G47" s="3">
        <f t="shared" si="2"/>
        <v>18153</v>
      </c>
      <c r="H47">
        <f t="shared" si="3"/>
        <v>5</v>
      </c>
      <c r="I47" s="4">
        <f t="shared" si="4"/>
        <v>3630.6</v>
      </c>
      <c r="K47" s="5">
        <f t="shared" si="19"/>
        <v>-4.4247787610619422</v>
      </c>
      <c r="L47" s="5">
        <f t="shared" si="15"/>
        <v>1.230425055928408</v>
      </c>
      <c r="M47" s="5">
        <f t="shared" si="16"/>
        <v>1.4931396287328536</v>
      </c>
      <c r="N47" s="5">
        <f t="shared" si="17"/>
        <v>-3.443316412859565</v>
      </c>
      <c r="O47" s="5">
        <f t="shared" si="18"/>
        <v>-2.8497409326424861</v>
      </c>
      <c r="P47" s="5">
        <f t="shared" si="8"/>
        <v>-2.3034282331413802</v>
      </c>
      <c r="R47" s="5">
        <f t="shared" si="9"/>
        <v>104.24710424710428</v>
      </c>
      <c r="S47" s="5">
        <f t="shared" si="10"/>
        <v>101.68539325842696</v>
      </c>
      <c r="T47" s="5">
        <f t="shared" si="11"/>
        <v>103.58319604612853</v>
      </c>
      <c r="U47" s="5">
        <f t="shared" si="12"/>
        <v>149.18954248366015</v>
      </c>
      <c r="V47" s="5">
        <f t="shared" si="13"/>
        <v>110.94674556213015</v>
      </c>
      <c r="W47" s="5">
        <f t="shared" si="14"/>
        <v>129.05587942556517</v>
      </c>
    </row>
    <row r="48" spans="1:23" x14ac:dyDescent="0.2">
      <c r="A48" s="1">
        <v>43008</v>
      </c>
      <c r="B48">
        <v>540</v>
      </c>
      <c r="C48">
        <v>1850</v>
      </c>
      <c r="D48">
        <v>2430</v>
      </c>
      <c r="E48">
        <v>10572</v>
      </c>
      <c r="F48">
        <v>1977</v>
      </c>
      <c r="G48" s="3">
        <f t="shared" si="2"/>
        <v>17369</v>
      </c>
      <c r="H48">
        <f t="shared" si="3"/>
        <v>5</v>
      </c>
      <c r="I48" s="4">
        <f t="shared" si="4"/>
        <v>3473.8</v>
      </c>
      <c r="K48" s="5">
        <f t="shared" si="19"/>
        <v>0</v>
      </c>
      <c r="L48" s="5">
        <f t="shared" si="15"/>
        <v>2.2099447513812098</v>
      </c>
      <c r="M48" s="5">
        <f t="shared" si="16"/>
        <v>-3.379721669980118</v>
      </c>
      <c r="N48" s="5">
        <f t="shared" si="17"/>
        <v>-7.3687899763427716</v>
      </c>
      <c r="O48" s="5">
        <f t="shared" si="18"/>
        <v>5.44</v>
      </c>
      <c r="P48" s="5">
        <f t="shared" si="8"/>
        <v>-4.3188453699113065</v>
      </c>
      <c r="R48" s="5">
        <f t="shared" si="9"/>
        <v>104.24710424710428</v>
      </c>
      <c r="S48" s="5">
        <f t="shared" si="10"/>
        <v>103.93258426966291</v>
      </c>
      <c r="T48" s="5">
        <f t="shared" si="11"/>
        <v>100.08237232289954</v>
      </c>
      <c r="U48" s="5">
        <f t="shared" si="12"/>
        <v>138.19607843137257</v>
      </c>
      <c r="V48" s="5">
        <f t="shared" si="13"/>
        <v>116.98224852071003</v>
      </c>
      <c r="W48" s="5">
        <f t="shared" si="14"/>
        <v>123.48215555239582</v>
      </c>
    </row>
    <row r="49" spans="1:23" x14ac:dyDescent="0.2">
      <c r="A49" s="1">
        <v>43039</v>
      </c>
      <c r="B49">
        <v>560</v>
      </c>
      <c r="C49">
        <v>1865</v>
      </c>
      <c r="D49">
        <v>2451</v>
      </c>
      <c r="E49">
        <v>10635</v>
      </c>
      <c r="F49">
        <v>1970</v>
      </c>
      <c r="G49" s="3">
        <f t="shared" si="2"/>
        <v>17481</v>
      </c>
      <c r="H49">
        <f t="shared" si="3"/>
        <v>5</v>
      </c>
      <c r="I49" s="4">
        <f t="shared" si="4"/>
        <v>3496.2</v>
      </c>
      <c r="K49" s="5">
        <f t="shared" si="19"/>
        <v>3.7037037037036979</v>
      </c>
      <c r="L49" s="5">
        <f t="shared" si="15"/>
        <v>0.81081081081080253</v>
      </c>
      <c r="M49" s="5">
        <f t="shared" si="16"/>
        <v>0.86419753086419693</v>
      </c>
      <c r="N49" s="5">
        <f t="shared" si="17"/>
        <v>0.59591373439273898</v>
      </c>
      <c r="O49" s="5">
        <f t="shared" si="18"/>
        <v>-0.35407182599899167</v>
      </c>
      <c r="P49" s="5">
        <f t="shared" si="8"/>
        <v>0.64482699061545468</v>
      </c>
      <c r="R49" s="5">
        <f t="shared" si="9"/>
        <v>108.10810810810813</v>
      </c>
      <c r="S49" s="5">
        <f t="shared" si="10"/>
        <v>104.77528089887639</v>
      </c>
      <c r="T49" s="5">
        <f t="shared" si="11"/>
        <v>100.94728171334435</v>
      </c>
      <c r="U49" s="5">
        <f t="shared" si="12"/>
        <v>139.01960784313729</v>
      </c>
      <c r="V49" s="5">
        <f t="shared" si="13"/>
        <v>116.56804733727807</v>
      </c>
      <c r="W49" s="5">
        <f t="shared" si="14"/>
        <v>124.27840181999143</v>
      </c>
    </row>
    <row r="50" spans="1:23" x14ac:dyDescent="0.2">
      <c r="A50" s="1">
        <v>43069</v>
      </c>
      <c r="B50">
        <v>515</v>
      </c>
      <c r="C50">
        <v>1817</v>
      </c>
      <c r="D50">
        <v>2500</v>
      </c>
      <c r="E50">
        <v>10725</v>
      </c>
      <c r="F50">
        <v>2035</v>
      </c>
      <c r="G50" s="3">
        <f t="shared" si="2"/>
        <v>17592</v>
      </c>
      <c r="H50">
        <f t="shared" si="3"/>
        <v>5</v>
      </c>
      <c r="I50" s="4">
        <f t="shared" si="4"/>
        <v>3518.4</v>
      </c>
      <c r="K50" s="5">
        <f t="shared" si="19"/>
        <v>-8.03571428571429</v>
      </c>
      <c r="L50" s="5">
        <f t="shared" si="15"/>
        <v>-2.5737265415549548</v>
      </c>
      <c r="M50" s="5">
        <f t="shared" si="16"/>
        <v>1.9991840065279431</v>
      </c>
      <c r="N50" s="5">
        <f t="shared" si="17"/>
        <v>0.84626234132580969</v>
      </c>
      <c r="O50" s="5">
        <f t="shared" si="18"/>
        <v>3.2994923857867953</v>
      </c>
      <c r="P50" s="5">
        <f t="shared" si="8"/>
        <v>0.63497511584005295</v>
      </c>
      <c r="R50" s="5">
        <f t="shared" si="9"/>
        <v>99.420849420849436</v>
      </c>
      <c r="S50" s="5">
        <f t="shared" si="10"/>
        <v>102.07865168539325</v>
      </c>
      <c r="T50" s="5">
        <f t="shared" si="11"/>
        <v>102.96540362438223</v>
      </c>
      <c r="U50" s="5">
        <f t="shared" si="12"/>
        <v>140.1960784313726</v>
      </c>
      <c r="V50" s="5">
        <f t="shared" si="13"/>
        <v>120.41420118343191</v>
      </c>
      <c r="W50" s="5">
        <f t="shared" si="14"/>
        <v>125.06753874591209</v>
      </c>
    </row>
    <row r="51" spans="1:23" x14ac:dyDescent="0.2">
      <c r="A51" s="1">
        <v>43100</v>
      </c>
      <c r="B51">
        <v>515</v>
      </c>
      <c r="C51">
        <v>1990</v>
      </c>
      <c r="D51">
        <v>2766</v>
      </c>
      <c r="E51">
        <v>11730</v>
      </c>
      <c r="F51">
        <v>2075</v>
      </c>
      <c r="G51" s="3">
        <f t="shared" si="2"/>
        <v>19076</v>
      </c>
      <c r="H51">
        <f t="shared" si="3"/>
        <v>5</v>
      </c>
      <c r="I51" s="4">
        <f t="shared" si="4"/>
        <v>3815.2</v>
      </c>
      <c r="K51" s="5">
        <f t="shared" si="19"/>
        <v>0</v>
      </c>
      <c r="L51" s="5">
        <f t="shared" si="15"/>
        <v>9.5211887727022493</v>
      </c>
      <c r="M51" s="5">
        <f t="shared" si="16"/>
        <v>10.640000000000004</v>
      </c>
      <c r="N51" s="5">
        <f t="shared" si="17"/>
        <v>9.3706293706293806</v>
      </c>
      <c r="O51" s="5">
        <f t="shared" si="18"/>
        <v>1.9656019656019597</v>
      </c>
      <c r="P51" s="5">
        <f t="shared" si="8"/>
        <v>8.4356525693497062</v>
      </c>
      <c r="R51" s="5">
        <f t="shared" si="9"/>
        <v>99.420849420849436</v>
      </c>
      <c r="S51" s="5">
        <f t="shared" si="10"/>
        <v>111.79775280898875</v>
      </c>
      <c r="T51" s="5">
        <f t="shared" si="11"/>
        <v>113.92092257001651</v>
      </c>
      <c r="U51" s="5">
        <f t="shared" si="12"/>
        <v>153.3333333333334</v>
      </c>
      <c r="V51" s="5">
        <f t="shared" si="13"/>
        <v>122.78106508875734</v>
      </c>
      <c r="W51" s="5">
        <f t="shared" si="14"/>
        <v>135.61780179155406</v>
      </c>
    </row>
    <row r="52" spans="1:23" x14ac:dyDescent="0.2">
      <c r="A52" s="1">
        <v>43131</v>
      </c>
      <c r="B52">
        <v>549</v>
      </c>
      <c r="C52">
        <v>1940</v>
      </c>
      <c r="D52">
        <v>2776</v>
      </c>
      <c r="E52">
        <v>11600</v>
      </c>
      <c r="F52">
        <v>2066</v>
      </c>
      <c r="G52" s="3">
        <f t="shared" si="2"/>
        <v>18931</v>
      </c>
      <c r="H52">
        <f t="shared" si="3"/>
        <v>5</v>
      </c>
      <c r="I52" s="4">
        <f t="shared" si="4"/>
        <v>3786.2</v>
      </c>
      <c r="K52" s="5">
        <f t="shared" si="19"/>
        <v>6.6019417475728259</v>
      </c>
      <c r="L52" s="5">
        <f t="shared" si="15"/>
        <v>-2.5125628140703515</v>
      </c>
      <c r="M52" s="5">
        <f t="shared" si="16"/>
        <v>0.36153289949385492</v>
      </c>
      <c r="N52" s="5">
        <f t="shared" si="17"/>
        <v>-1.1082693947144118</v>
      </c>
      <c r="O52" s="5">
        <f t="shared" si="18"/>
        <v>-0.43373493975903399</v>
      </c>
      <c r="P52" s="5">
        <f t="shared" si="8"/>
        <v>-0.76011742503669932</v>
      </c>
      <c r="R52" s="5">
        <f t="shared" si="9"/>
        <v>105.98455598455601</v>
      </c>
      <c r="S52" s="5">
        <f t="shared" si="10"/>
        <v>108.98876404494381</v>
      </c>
      <c r="T52" s="5">
        <f t="shared" si="11"/>
        <v>114.33278418451404</v>
      </c>
      <c r="U52" s="5">
        <f t="shared" si="12"/>
        <v>151.63398692810463</v>
      </c>
      <c r="V52" s="5">
        <f t="shared" si="13"/>
        <v>122.24852071005913</v>
      </c>
      <c r="W52" s="5">
        <f t="shared" si="14"/>
        <v>134.58694724868471</v>
      </c>
    </row>
    <row r="53" spans="1:23" x14ac:dyDescent="0.2">
      <c r="A53" s="1">
        <v>43159</v>
      </c>
      <c r="B53">
        <v>570</v>
      </c>
      <c r="C53">
        <v>1889</v>
      </c>
      <c r="D53">
        <v>2950</v>
      </c>
      <c r="E53">
        <v>10915</v>
      </c>
      <c r="F53">
        <v>2114</v>
      </c>
      <c r="G53" s="3">
        <f t="shared" si="2"/>
        <v>18438</v>
      </c>
      <c r="H53">
        <f t="shared" si="3"/>
        <v>5</v>
      </c>
      <c r="I53" s="4">
        <f t="shared" si="4"/>
        <v>3687.6</v>
      </c>
      <c r="K53" s="5">
        <f t="shared" si="19"/>
        <v>3.8251366120218622</v>
      </c>
      <c r="L53" s="5">
        <f t="shared" si="15"/>
        <v>-2.6288659793814451</v>
      </c>
      <c r="M53" s="5">
        <f t="shared" si="16"/>
        <v>6.2680115273775261</v>
      </c>
      <c r="N53" s="5">
        <f t="shared" si="17"/>
        <v>-5.9051724137931032</v>
      </c>
      <c r="O53" s="5">
        <f t="shared" si="18"/>
        <v>2.3233301064859546</v>
      </c>
      <c r="P53" s="5">
        <f t="shared" si="8"/>
        <v>-2.6041941788600642</v>
      </c>
      <c r="R53" s="5">
        <f t="shared" si="9"/>
        <v>110.03861003861007</v>
      </c>
      <c r="S53" s="5">
        <f t="shared" si="10"/>
        <v>106.12359550561796</v>
      </c>
      <c r="T53" s="5">
        <f t="shared" si="11"/>
        <v>121.49917627677105</v>
      </c>
      <c r="U53" s="5">
        <f t="shared" si="12"/>
        <v>142.67973856209156</v>
      </c>
      <c r="V53" s="5">
        <f t="shared" si="13"/>
        <v>125.08875739644965</v>
      </c>
      <c r="W53" s="5">
        <f t="shared" si="14"/>
        <v>131.08204180292898</v>
      </c>
    </row>
    <row r="54" spans="1:23" x14ac:dyDescent="0.2">
      <c r="A54" s="1">
        <v>43190</v>
      </c>
      <c r="B54">
        <v>565</v>
      </c>
      <c r="C54">
        <v>1974</v>
      </c>
      <c r="D54">
        <v>2841</v>
      </c>
      <c r="E54">
        <v>10822</v>
      </c>
      <c r="F54">
        <v>2188</v>
      </c>
      <c r="G54" s="3">
        <f t="shared" si="2"/>
        <v>18390</v>
      </c>
      <c r="H54">
        <f t="shared" si="3"/>
        <v>5</v>
      </c>
      <c r="I54" s="4">
        <f t="shared" si="4"/>
        <v>3678</v>
      </c>
      <c r="K54" s="5">
        <f t="shared" si="19"/>
        <v>-0.87719298245614308</v>
      </c>
      <c r="L54" s="5">
        <f t="shared" si="15"/>
        <v>4.499735309687658</v>
      </c>
      <c r="M54" s="5">
        <f t="shared" si="16"/>
        <v>-3.6949152542372854</v>
      </c>
      <c r="N54" s="5">
        <f t="shared" si="17"/>
        <v>-0.8520384791571245</v>
      </c>
      <c r="O54" s="5">
        <f t="shared" si="18"/>
        <v>3.5004730368968673</v>
      </c>
      <c r="P54" s="5">
        <f t="shared" si="8"/>
        <v>-0.26033192320208398</v>
      </c>
      <c r="R54" s="5">
        <f t="shared" si="9"/>
        <v>109.0733590733591</v>
      </c>
      <c r="S54" s="5">
        <f t="shared" si="10"/>
        <v>110.89887640449435</v>
      </c>
      <c r="T54" s="5">
        <f t="shared" si="11"/>
        <v>117.00988467874799</v>
      </c>
      <c r="U54" s="5">
        <f t="shared" si="12"/>
        <v>141.46405228758175</v>
      </c>
      <c r="V54" s="5">
        <f t="shared" si="13"/>
        <v>129.4674556213017</v>
      </c>
      <c r="W54" s="5">
        <f t="shared" si="14"/>
        <v>130.74079340253087</v>
      </c>
    </row>
    <row r="55" spans="1:23" x14ac:dyDescent="0.2">
      <c r="A55" s="1">
        <v>43220</v>
      </c>
      <c r="B55">
        <v>600</v>
      </c>
      <c r="C55">
        <v>1925</v>
      </c>
      <c r="D55">
        <v>2910</v>
      </c>
      <c r="E55">
        <v>11400</v>
      </c>
      <c r="F55">
        <v>2250</v>
      </c>
      <c r="G55" s="3">
        <f t="shared" si="2"/>
        <v>19085</v>
      </c>
      <c r="H55">
        <f t="shared" si="3"/>
        <v>5</v>
      </c>
      <c r="I55" s="4">
        <f t="shared" si="4"/>
        <v>3817</v>
      </c>
      <c r="K55" s="5">
        <f t="shared" si="19"/>
        <v>6.1946902654867353</v>
      </c>
      <c r="L55" s="5">
        <f t="shared" si="15"/>
        <v>-2.4822695035460973</v>
      </c>
      <c r="M55" s="5">
        <f t="shared" si="16"/>
        <v>2.428722280887019</v>
      </c>
      <c r="N55" s="5">
        <f t="shared" si="17"/>
        <v>5.3409720938828231</v>
      </c>
      <c r="O55" s="5">
        <f t="shared" si="18"/>
        <v>2.833638025594154</v>
      </c>
      <c r="P55" s="5">
        <f t="shared" si="8"/>
        <v>3.7792278412180469</v>
      </c>
      <c r="R55" s="5">
        <f t="shared" si="9"/>
        <v>115.83011583011587</v>
      </c>
      <c r="S55" s="5">
        <f t="shared" si="10"/>
        <v>108.1460674157303</v>
      </c>
      <c r="T55" s="5">
        <f t="shared" si="11"/>
        <v>119.85172981878095</v>
      </c>
      <c r="U55" s="5">
        <f t="shared" si="12"/>
        <v>149.01960784313729</v>
      </c>
      <c r="V55" s="5">
        <f t="shared" si="13"/>
        <v>133.13609467455615</v>
      </c>
      <c r="W55" s="5">
        <f t="shared" si="14"/>
        <v>135.68178586662867</v>
      </c>
    </row>
    <row r="56" spans="1:23" x14ac:dyDescent="0.2">
      <c r="A56" s="1">
        <v>43251</v>
      </c>
      <c r="B56">
        <v>569</v>
      </c>
      <c r="C56">
        <v>1835</v>
      </c>
      <c r="D56">
        <v>2720</v>
      </c>
      <c r="E56">
        <v>10350</v>
      </c>
      <c r="F56">
        <v>2187</v>
      </c>
      <c r="G56" s="3">
        <f t="shared" si="2"/>
        <v>17661</v>
      </c>
      <c r="H56">
        <f t="shared" si="3"/>
        <v>5</v>
      </c>
      <c r="I56" s="4">
        <f t="shared" si="4"/>
        <v>3532.2</v>
      </c>
      <c r="K56" s="5">
        <f t="shared" si="19"/>
        <v>-5.1666666666666643</v>
      </c>
      <c r="L56" s="5">
        <f t="shared" si="15"/>
        <v>-4.6753246753246769</v>
      </c>
      <c r="M56" s="5">
        <f t="shared" si="16"/>
        <v>-6.5292096219931262</v>
      </c>
      <c r="N56" s="5">
        <f t="shared" si="17"/>
        <v>-9.210526315789469</v>
      </c>
      <c r="O56" s="5">
        <f t="shared" si="18"/>
        <v>-2.8000000000000025</v>
      </c>
      <c r="P56" s="5">
        <f t="shared" si="8"/>
        <v>-7.4613570867173244</v>
      </c>
      <c r="R56" s="5">
        <f t="shared" si="9"/>
        <v>109.84555984555989</v>
      </c>
      <c r="S56" s="5">
        <f t="shared" si="10"/>
        <v>103.0898876404494</v>
      </c>
      <c r="T56" s="5">
        <f t="shared" si="11"/>
        <v>112.02635914332791</v>
      </c>
      <c r="U56" s="5">
        <f t="shared" si="12"/>
        <v>135.29411764705887</v>
      </c>
      <c r="V56" s="5">
        <f t="shared" si="13"/>
        <v>129.40828402366859</v>
      </c>
      <c r="W56" s="5">
        <f t="shared" si="14"/>
        <v>125.55808332148435</v>
      </c>
    </row>
    <row r="57" spans="1:23" x14ac:dyDescent="0.2">
      <c r="A57" s="1">
        <v>43281</v>
      </c>
      <c r="B57">
        <v>510</v>
      </c>
      <c r="C57">
        <v>1705</v>
      </c>
      <c r="D57">
        <v>2669</v>
      </c>
      <c r="E57">
        <v>10234</v>
      </c>
      <c r="F57">
        <v>1946</v>
      </c>
      <c r="G57" s="3">
        <f t="shared" si="2"/>
        <v>17064</v>
      </c>
      <c r="H57">
        <f t="shared" si="3"/>
        <v>5</v>
      </c>
      <c r="I57" s="4">
        <f t="shared" si="4"/>
        <v>3412.8</v>
      </c>
      <c r="K57" s="5">
        <f t="shared" si="19"/>
        <v>-10.36906854130053</v>
      </c>
      <c r="L57" s="5">
        <f t="shared" si="15"/>
        <v>-7.0844686648501405</v>
      </c>
      <c r="M57" s="5">
        <f t="shared" si="16"/>
        <v>-1.8750000000000044</v>
      </c>
      <c r="N57" s="5">
        <f t="shared" si="17"/>
        <v>-1.1207729468599048</v>
      </c>
      <c r="O57" s="5">
        <f t="shared" si="18"/>
        <v>-11.019661636945589</v>
      </c>
      <c r="P57" s="5">
        <f t="shared" si="8"/>
        <v>-3.3803295396636512</v>
      </c>
      <c r="R57" s="5">
        <f t="shared" si="9"/>
        <v>98.455598455598491</v>
      </c>
      <c r="S57" s="5">
        <f t="shared" si="10"/>
        <v>95.786516853932554</v>
      </c>
      <c r="T57" s="5">
        <f t="shared" si="11"/>
        <v>109.92586490939051</v>
      </c>
      <c r="U57" s="5">
        <f t="shared" si="12"/>
        <v>133.77777777777783</v>
      </c>
      <c r="V57" s="5">
        <f t="shared" si="13"/>
        <v>115.14792899408279</v>
      </c>
      <c r="W57" s="5">
        <f t="shared" si="14"/>
        <v>121.31380634153271</v>
      </c>
    </row>
    <row r="58" spans="1:23" x14ac:dyDescent="0.2">
      <c r="A58" s="1">
        <v>43312</v>
      </c>
      <c r="B58">
        <v>525</v>
      </c>
      <c r="C58">
        <v>1680</v>
      </c>
      <c r="D58">
        <v>2615</v>
      </c>
      <c r="E58">
        <v>10269</v>
      </c>
      <c r="F58">
        <v>1954</v>
      </c>
      <c r="G58" s="3">
        <f t="shared" si="2"/>
        <v>17043</v>
      </c>
      <c r="H58">
        <f t="shared" si="3"/>
        <v>5</v>
      </c>
      <c r="I58" s="4">
        <f t="shared" si="4"/>
        <v>3408.6</v>
      </c>
      <c r="K58" s="5">
        <f t="shared" si="19"/>
        <v>2.9411764705882248</v>
      </c>
      <c r="L58" s="5">
        <f t="shared" si="15"/>
        <v>-1.4662756598240456</v>
      </c>
      <c r="M58" s="5">
        <f t="shared" si="16"/>
        <v>-2.0232296740352207</v>
      </c>
      <c r="N58" s="5">
        <f t="shared" si="17"/>
        <v>0.34199726402188713</v>
      </c>
      <c r="O58" s="5">
        <f t="shared" si="18"/>
        <v>0.41109969167523186</v>
      </c>
      <c r="P58" s="5">
        <f t="shared" si="8"/>
        <v>-0.12306610407877283</v>
      </c>
      <c r="R58" s="5">
        <f t="shared" si="9"/>
        <v>101.35135135135138</v>
      </c>
      <c r="S58" s="5">
        <f t="shared" si="10"/>
        <v>94.382022471910091</v>
      </c>
      <c r="T58" s="5">
        <f t="shared" si="11"/>
        <v>107.70181219110385</v>
      </c>
      <c r="U58" s="5">
        <f t="shared" si="12"/>
        <v>134.2352941176471</v>
      </c>
      <c r="V58" s="5">
        <f t="shared" si="13"/>
        <v>115.62130177514788</v>
      </c>
      <c r="W58" s="5">
        <f t="shared" si="14"/>
        <v>121.16451016635853</v>
      </c>
    </row>
    <row r="59" spans="1:23" x14ac:dyDescent="0.2">
      <c r="A59" s="1">
        <v>43343</v>
      </c>
      <c r="B59">
        <v>481</v>
      </c>
      <c r="C59">
        <v>1614</v>
      </c>
      <c r="D59">
        <v>2544</v>
      </c>
      <c r="E59">
        <v>10200</v>
      </c>
      <c r="F59">
        <v>2010</v>
      </c>
      <c r="G59" s="3">
        <f t="shared" si="2"/>
        <v>16849</v>
      </c>
      <c r="H59">
        <f t="shared" si="3"/>
        <v>5</v>
      </c>
      <c r="I59" s="4">
        <f t="shared" si="4"/>
        <v>3369.8</v>
      </c>
      <c r="K59" s="5">
        <f t="shared" si="19"/>
        <v>-8.3809523809523778</v>
      </c>
      <c r="L59" s="5">
        <f t="shared" si="15"/>
        <v>-3.9285714285714257</v>
      </c>
      <c r="M59" s="5">
        <f t="shared" si="16"/>
        <v>-2.7151051625239009</v>
      </c>
      <c r="N59" s="5">
        <f t="shared" si="17"/>
        <v>-0.67192521180251541</v>
      </c>
      <c r="O59" s="5">
        <f t="shared" si="18"/>
        <v>2.8659160696008268</v>
      </c>
      <c r="P59" s="5">
        <f t="shared" si="8"/>
        <v>-1.1382972481370546</v>
      </c>
      <c r="R59" s="5">
        <f t="shared" si="9"/>
        <v>92.85714285714289</v>
      </c>
      <c r="S59" s="5">
        <f t="shared" si="10"/>
        <v>90.674157303370762</v>
      </c>
      <c r="T59" s="5">
        <f t="shared" si="11"/>
        <v>104.77759472817139</v>
      </c>
      <c r="U59" s="5">
        <f t="shared" si="12"/>
        <v>133.33333333333337</v>
      </c>
      <c r="V59" s="5">
        <f t="shared" si="13"/>
        <v>118.93491124260352</v>
      </c>
      <c r="W59" s="5">
        <f t="shared" si="14"/>
        <v>119.78529788141613</v>
      </c>
    </row>
    <row r="60" spans="1:23" x14ac:dyDescent="0.2">
      <c r="A60" s="1">
        <v>43373</v>
      </c>
      <c r="B60">
        <v>429</v>
      </c>
      <c r="C60">
        <v>1550</v>
      </c>
      <c r="D60">
        <v>2323</v>
      </c>
      <c r="E60">
        <v>9230</v>
      </c>
      <c r="F60">
        <v>2017</v>
      </c>
      <c r="G60" s="3">
        <f t="shared" si="2"/>
        <v>15549</v>
      </c>
      <c r="H60">
        <f t="shared" si="3"/>
        <v>5</v>
      </c>
      <c r="I60" s="4">
        <f t="shared" si="4"/>
        <v>3109.8</v>
      </c>
      <c r="K60" s="5">
        <f t="shared" si="19"/>
        <v>-10.810810810810811</v>
      </c>
      <c r="L60" s="5">
        <f t="shared" si="15"/>
        <v>-3.9653035935563796</v>
      </c>
      <c r="M60" s="5">
        <f t="shared" si="16"/>
        <v>-8.6871069182389959</v>
      </c>
      <c r="N60" s="5">
        <f t="shared" si="17"/>
        <v>-9.5098039215686274</v>
      </c>
      <c r="O60" s="5">
        <f t="shared" si="18"/>
        <v>0.34825870646766344</v>
      </c>
      <c r="P60" s="5">
        <f t="shared" si="8"/>
        <v>-7.7155914297584394</v>
      </c>
      <c r="R60" s="5">
        <f t="shared" si="9"/>
        <v>82.818532818532844</v>
      </c>
      <c r="S60" s="5">
        <f t="shared" si="10"/>
        <v>87.07865168539324</v>
      </c>
      <c r="T60" s="5">
        <f t="shared" si="11"/>
        <v>95.675453047776003</v>
      </c>
      <c r="U60" s="5">
        <f t="shared" si="12"/>
        <v>120.65359477124187</v>
      </c>
      <c r="V60" s="5">
        <f t="shared" si="13"/>
        <v>119.34911242603548</v>
      </c>
      <c r="W60" s="5">
        <f t="shared" si="14"/>
        <v>110.54315370396696</v>
      </c>
    </row>
    <row r="61" spans="1:23" x14ac:dyDescent="0.2">
      <c r="A61" s="1">
        <v>43404</v>
      </c>
      <c r="B61">
        <v>418</v>
      </c>
      <c r="C61">
        <v>1462</v>
      </c>
      <c r="D61">
        <v>2265</v>
      </c>
      <c r="E61">
        <v>9027</v>
      </c>
      <c r="F61">
        <v>2030</v>
      </c>
      <c r="G61" s="3">
        <f t="shared" si="2"/>
        <v>15202</v>
      </c>
      <c r="H61">
        <f t="shared" si="3"/>
        <v>5</v>
      </c>
      <c r="I61" s="4">
        <f t="shared" si="4"/>
        <v>3040.4</v>
      </c>
      <c r="K61" s="5">
        <f t="shared" si="19"/>
        <v>-2.5641025641025661</v>
      </c>
      <c r="L61" s="5">
        <f t="shared" si="15"/>
        <v>-5.6774193548387082</v>
      </c>
      <c r="M61" s="5">
        <f t="shared" si="16"/>
        <v>-2.4967714162720589</v>
      </c>
      <c r="N61" s="5">
        <f t="shared" si="17"/>
        <v>-2.1993499458288213</v>
      </c>
      <c r="O61" s="5">
        <f t="shared" si="18"/>
        <v>0.64452156668319827</v>
      </c>
      <c r="P61" s="5">
        <f t="shared" si="8"/>
        <v>-2.2316547687954214</v>
      </c>
      <c r="R61" s="5">
        <f t="shared" si="9"/>
        <v>80.694980694980714</v>
      </c>
      <c r="S61" s="5">
        <f t="shared" si="10"/>
        <v>82.134831460674135</v>
      </c>
      <c r="T61" s="5">
        <f t="shared" si="11"/>
        <v>93.286655683690341</v>
      </c>
      <c r="U61" s="5">
        <f t="shared" si="12"/>
        <v>118.00000000000004</v>
      </c>
      <c r="V61" s="5">
        <f t="shared" si="13"/>
        <v>120.11834319526625</v>
      </c>
      <c r="W61" s="5">
        <f t="shared" si="14"/>
        <v>108.07621214275554</v>
      </c>
    </row>
    <row r="62" spans="1:23" x14ac:dyDescent="0.2">
      <c r="A62" s="1">
        <v>43434</v>
      </c>
      <c r="B62">
        <v>390</v>
      </c>
      <c r="C62">
        <v>1475</v>
      </c>
      <c r="D62">
        <v>2362</v>
      </c>
      <c r="E62">
        <v>8920</v>
      </c>
      <c r="F62">
        <v>2130</v>
      </c>
      <c r="G62" s="3">
        <f t="shared" si="2"/>
        <v>15277</v>
      </c>
      <c r="H62">
        <f t="shared" si="3"/>
        <v>5</v>
      </c>
      <c r="I62" s="4">
        <f t="shared" si="4"/>
        <v>3055.4</v>
      </c>
      <c r="K62" s="5">
        <f t="shared" si="19"/>
        <v>-6.6985645933014375</v>
      </c>
      <c r="L62" s="5">
        <f t="shared" si="15"/>
        <v>0.88919288645690209</v>
      </c>
      <c r="M62" s="5">
        <f t="shared" si="16"/>
        <v>4.2825607064017612</v>
      </c>
      <c r="N62" s="5">
        <f t="shared" si="17"/>
        <v>-1.1853328902182381</v>
      </c>
      <c r="O62" s="5">
        <f t="shared" si="18"/>
        <v>4.9261083743842304</v>
      </c>
      <c r="P62" s="5">
        <f t="shared" si="8"/>
        <v>0.49335613735035366</v>
      </c>
      <c r="R62" s="5">
        <f t="shared" si="9"/>
        <v>75.289575289575311</v>
      </c>
      <c r="S62" s="5">
        <f t="shared" si="10"/>
        <v>82.865168539325822</v>
      </c>
      <c r="T62" s="5">
        <f t="shared" si="11"/>
        <v>97.281713344316373</v>
      </c>
      <c r="U62" s="5">
        <f t="shared" si="12"/>
        <v>116.60130718954252</v>
      </c>
      <c r="V62" s="5">
        <f t="shared" si="13"/>
        <v>126.03550295857985</v>
      </c>
      <c r="W62" s="5">
        <f t="shared" si="14"/>
        <v>108.60941276837761</v>
      </c>
    </row>
    <row r="63" spans="1:23" x14ac:dyDescent="0.2">
      <c r="A63" s="1">
        <v>43465</v>
      </c>
      <c r="B63">
        <v>330</v>
      </c>
      <c r="C63">
        <v>1475</v>
      </c>
      <c r="D63">
        <v>2330</v>
      </c>
      <c r="E63">
        <v>8150</v>
      </c>
      <c r="F63">
        <v>1995</v>
      </c>
      <c r="G63" s="3">
        <f t="shared" si="2"/>
        <v>14280</v>
      </c>
      <c r="H63">
        <f t="shared" si="3"/>
        <v>5</v>
      </c>
      <c r="I63" s="4">
        <f t="shared" si="4"/>
        <v>2856</v>
      </c>
      <c r="K63" s="5">
        <f t="shared" si="19"/>
        <v>-15.384615384615385</v>
      </c>
      <c r="L63" s="5">
        <f t="shared" si="15"/>
        <v>0</v>
      </c>
      <c r="M63" s="5">
        <f t="shared" si="16"/>
        <v>-1.3547840812870415</v>
      </c>
      <c r="N63" s="5">
        <f t="shared" si="17"/>
        <v>-8.6322869955156918</v>
      </c>
      <c r="O63" s="5">
        <f t="shared" si="18"/>
        <v>-6.3380281690140876</v>
      </c>
      <c r="P63" s="5">
        <f t="shared" si="8"/>
        <v>-6.5261504222033135</v>
      </c>
      <c r="R63" s="5">
        <f t="shared" si="9"/>
        <v>63.70656370656372</v>
      </c>
      <c r="S63" s="5">
        <f t="shared" si="10"/>
        <v>82.865168539325822</v>
      </c>
      <c r="T63" s="5">
        <f t="shared" si="11"/>
        <v>95.963756177924282</v>
      </c>
      <c r="U63" s="5">
        <f t="shared" si="12"/>
        <v>106.53594771241833</v>
      </c>
      <c r="V63" s="5">
        <f t="shared" si="13"/>
        <v>118.04733727810648</v>
      </c>
      <c r="W63" s="5">
        <f t="shared" si="14"/>
        <v>101.52139911844159</v>
      </c>
    </row>
    <row r="64" spans="1:23" x14ac:dyDescent="0.2">
      <c r="A64" s="1">
        <v>43496</v>
      </c>
      <c r="B64">
        <v>393</v>
      </c>
      <c r="C64">
        <v>1591</v>
      </c>
      <c r="D64">
        <v>2597</v>
      </c>
      <c r="E64">
        <v>9000</v>
      </c>
      <c r="F64">
        <v>2100</v>
      </c>
      <c r="G64" s="3">
        <f t="shared" si="2"/>
        <v>15681</v>
      </c>
      <c r="H64">
        <f t="shared" si="3"/>
        <v>5</v>
      </c>
      <c r="I64" s="4">
        <f t="shared" si="4"/>
        <v>3136.2</v>
      </c>
      <c r="K64" s="5">
        <f t="shared" si="19"/>
        <v>19.090909090909093</v>
      </c>
      <c r="L64" s="5">
        <f t="shared" si="15"/>
        <v>7.8644067796610262</v>
      </c>
      <c r="M64" s="5">
        <f t="shared" si="16"/>
        <v>11.459227467811161</v>
      </c>
      <c r="N64" s="5">
        <f t="shared" si="17"/>
        <v>10.429447852760742</v>
      </c>
      <c r="O64" s="5">
        <f t="shared" si="18"/>
        <v>5.2631578947368363</v>
      </c>
      <c r="P64" s="5">
        <f t="shared" si="8"/>
        <v>9.8109243697478874</v>
      </c>
      <c r="R64" s="5">
        <f t="shared" si="9"/>
        <v>75.868725868725889</v>
      </c>
      <c r="S64" s="5">
        <f t="shared" si="10"/>
        <v>89.382022471910091</v>
      </c>
      <c r="T64" s="5">
        <f t="shared" si="11"/>
        <v>106.96046128500831</v>
      </c>
      <c r="U64" s="5">
        <f t="shared" si="12"/>
        <v>117.64705882352946</v>
      </c>
      <c r="V64" s="5">
        <f t="shared" si="13"/>
        <v>124.26035502958577</v>
      </c>
      <c r="W64" s="5">
        <f t="shared" si="14"/>
        <v>111.4815868050618</v>
      </c>
    </row>
    <row r="65" spans="1:23" x14ac:dyDescent="0.2">
      <c r="A65" s="1">
        <v>43524</v>
      </c>
      <c r="B65">
        <v>331</v>
      </c>
      <c r="C65">
        <v>1573</v>
      </c>
      <c r="D65">
        <v>2442</v>
      </c>
      <c r="E65">
        <v>7749</v>
      </c>
      <c r="F65">
        <v>2012</v>
      </c>
      <c r="G65" s="3">
        <f t="shared" si="2"/>
        <v>14107</v>
      </c>
      <c r="H65">
        <f t="shared" si="3"/>
        <v>5</v>
      </c>
      <c r="I65" s="4">
        <f t="shared" si="4"/>
        <v>2821.4</v>
      </c>
      <c r="K65" s="5">
        <f t="shared" si="19"/>
        <v>-15.776081424936383</v>
      </c>
      <c r="L65" s="5">
        <f t="shared" si="15"/>
        <v>-1.1313639220616012</v>
      </c>
      <c r="M65" s="5">
        <f t="shared" si="16"/>
        <v>-5.9684251058914173</v>
      </c>
      <c r="N65" s="5">
        <f t="shared" si="17"/>
        <v>-13.900000000000002</v>
      </c>
      <c r="O65" s="5">
        <f t="shared" si="18"/>
        <v>-4.1904761904761889</v>
      </c>
      <c r="P65" s="5">
        <f t="shared" si="8"/>
        <v>-10.037625151457174</v>
      </c>
      <c r="R65" s="5">
        <f t="shared" si="9"/>
        <v>63.899613899613918</v>
      </c>
      <c r="S65" s="5">
        <f t="shared" si="10"/>
        <v>88.370786516853912</v>
      </c>
      <c r="T65" s="5">
        <f t="shared" si="11"/>
        <v>100.5766062602966</v>
      </c>
      <c r="U65" s="5">
        <f t="shared" si="12"/>
        <v>101.29411764705887</v>
      </c>
      <c r="V65" s="5">
        <f t="shared" si="13"/>
        <v>119.0532544378698</v>
      </c>
      <c r="W65" s="5">
        <f t="shared" si="14"/>
        <v>100.29148300867335</v>
      </c>
    </row>
    <row r="66" spans="1:23" x14ac:dyDescent="0.2">
      <c r="A66" s="1">
        <v>43555</v>
      </c>
      <c r="B66">
        <v>275</v>
      </c>
      <c r="C66">
        <v>1435</v>
      </c>
      <c r="D66">
        <v>2442</v>
      </c>
      <c r="E66">
        <v>7048</v>
      </c>
      <c r="F66">
        <v>2000</v>
      </c>
      <c r="G66" s="3">
        <f t="shared" si="2"/>
        <v>13200</v>
      </c>
      <c r="H66">
        <f t="shared" si="3"/>
        <v>5</v>
      </c>
      <c r="I66" s="4">
        <f t="shared" si="4"/>
        <v>2640</v>
      </c>
      <c r="K66" s="5">
        <f t="shared" si="19"/>
        <v>-16.918429003021153</v>
      </c>
      <c r="L66" s="5">
        <f t="shared" si="15"/>
        <v>-8.7730451366815014</v>
      </c>
      <c r="M66" s="5">
        <f t="shared" si="16"/>
        <v>0</v>
      </c>
      <c r="N66" s="5">
        <f t="shared" si="17"/>
        <v>-9.0463285585236761</v>
      </c>
      <c r="O66" s="5">
        <f t="shared" si="18"/>
        <v>-0.59642147117295874</v>
      </c>
      <c r="P66" s="5">
        <f t="shared" si="8"/>
        <v>-6.4294321967817485</v>
      </c>
      <c r="R66" s="5">
        <f t="shared" si="9"/>
        <v>53.088803088803104</v>
      </c>
      <c r="S66" s="5">
        <f t="shared" si="10"/>
        <v>80.617977528089867</v>
      </c>
      <c r="T66" s="5">
        <f t="shared" si="11"/>
        <v>100.5766062602966</v>
      </c>
      <c r="U66" s="5">
        <f t="shared" si="12"/>
        <v>92.130718954248408</v>
      </c>
      <c r="V66" s="5">
        <f t="shared" si="13"/>
        <v>118.34319526627216</v>
      </c>
      <c r="W66" s="5">
        <f t="shared" si="14"/>
        <v>93.843310109483809</v>
      </c>
    </row>
    <row r="67" spans="1:23" x14ac:dyDescent="0.2">
      <c r="A67" s="1">
        <v>43585</v>
      </c>
      <c r="B67">
        <v>302</v>
      </c>
      <c r="C67">
        <v>1400</v>
      </c>
      <c r="D67">
        <v>2488</v>
      </c>
      <c r="E67">
        <v>7000</v>
      </c>
      <c r="F67">
        <v>2055</v>
      </c>
      <c r="G67" s="3">
        <f t="shared" si="2"/>
        <v>13245</v>
      </c>
      <c r="H67">
        <f t="shared" si="3"/>
        <v>5</v>
      </c>
      <c r="I67" s="4">
        <f t="shared" si="4"/>
        <v>2649</v>
      </c>
      <c r="K67" s="5">
        <f t="shared" si="19"/>
        <v>9.8181818181818148</v>
      </c>
      <c r="L67" s="5">
        <f t="shared" si="15"/>
        <v>-2.4390243902439046</v>
      </c>
      <c r="M67" s="5">
        <f t="shared" si="16"/>
        <v>1.8837018837018826</v>
      </c>
      <c r="N67" s="5">
        <f t="shared" si="17"/>
        <v>-0.68104426787741756</v>
      </c>
      <c r="O67" s="5">
        <f t="shared" si="18"/>
        <v>2.750000000000008</v>
      </c>
      <c r="P67" s="5">
        <f t="shared" si="8"/>
        <v>0.34090909090909172</v>
      </c>
      <c r="R67" s="5">
        <f t="shared" si="9"/>
        <v>58.301158301158317</v>
      </c>
      <c r="S67" s="5">
        <f t="shared" si="10"/>
        <v>78.651685393258404</v>
      </c>
      <c r="T67" s="5">
        <f t="shared" si="11"/>
        <v>102.47116968698523</v>
      </c>
      <c r="U67" s="5">
        <f t="shared" si="12"/>
        <v>91.503267973856239</v>
      </c>
      <c r="V67" s="5">
        <f t="shared" si="13"/>
        <v>121.59763313609466</v>
      </c>
      <c r="W67" s="5">
        <f t="shared" si="14"/>
        <v>94.163230484857053</v>
      </c>
    </row>
    <row r="68" spans="1:23" x14ac:dyDescent="0.2">
      <c r="A68" s="1">
        <v>43616</v>
      </c>
      <c r="B68">
        <v>320</v>
      </c>
      <c r="C68">
        <v>1299</v>
      </c>
      <c r="D68">
        <v>2419</v>
      </c>
      <c r="E68">
        <v>7073</v>
      </c>
      <c r="F68">
        <v>2070</v>
      </c>
      <c r="G68" s="3">
        <f t="shared" ref="G68:G131" si="20">SUM(B68:F68)</f>
        <v>13181</v>
      </c>
      <c r="H68">
        <f t="shared" ref="H68:H131" si="21">COUNT(B68:F68)</f>
        <v>5</v>
      </c>
      <c r="I68" s="4">
        <f t="shared" ref="I68:I131" si="22">G68/H68</f>
        <v>2636.2</v>
      </c>
      <c r="K68" s="5">
        <f t="shared" si="19"/>
        <v>5.9602649006622599</v>
      </c>
      <c r="L68" s="5">
        <f t="shared" si="15"/>
        <v>-7.2142857142857171</v>
      </c>
      <c r="M68" s="5">
        <f t="shared" si="16"/>
        <v>-2.7733118971061121</v>
      </c>
      <c r="N68" s="5">
        <f t="shared" si="17"/>
        <v>1.0428571428571454</v>
      </c>
      <c r="O68" s="5">
        <f t="shared" si="18"/>
        <v>0.72992700729928028</v>
      </c>
      <c r="P68" s="5">
        <f t="shared" si="8"/>
        <v>-0.48320120800302568</v>
      </c>
      <c r="R68" s="5">
        <f t="shared" si="9"/>
        <v>61.776061776061795</v>
      </c>
      <c r="S68" s="5">
        <f t="shared" si="10"/>
        <v>72.977528089887613</v>
      </c>
      <c r="T68" s="5">
        <f t="shared" si="11"/>
        <v>99.629324546952276</v>
      </c>
      <c r="U68" s="5">
        <f t="shared" si="12"/>
        <v>92.457516339869315</v>
      </c>
      <c r="V68" s="5">
        <f t="shared" si="13"/>
        <v>122.48520710059171</v>
      </c>
      <c r="W68" s="5">
        <f t="shared" si="14"/>
        <v>93.708232617659547</v>
      </c>
    </row>
    <row r="69" spans="1:23" x14ac:dyDescent="0.2">
      <c r="A69" s="1">
        <v>43646</v>
      </c>
      <c r="B69">
        <v>314</v>
      </c>
      <c r="C69">
        <v>1312</v>
      </c>
      <c r="D69">
        <v>2428</v>
      </c>
      <c r="E69">
        <v>6987</v>
      </c>
      <c r="F69">
        <v>1919</v>
      </c>
      <c r="G69" s="3">
        <f t="shared" si="20"/>
        <v>12960</v>
      </c>
      <c r="H69">
        <f t="shared" si="21"/>
        <v>5</v>
      </c>
      <c r="I69" s="4">
        <f t="shared" si="22"/>
        <v>2592</v>
      </c>
      <c r="K69" s="5">
        <f t="shared" si="19"/>
        <v>-1.8750000000000044</v>
      </c>
      <c r="L69" s="5">
        <f t="shared" si="15"/>
        <v>1.000769822940728</v>
      </c>
      <c r="M69" s="5">
        <f t="shared" si="16"/>
        <v>0.37205456800331049</v>
      </c>
      <c r="N69" s="5">
        <f t="shared" si="17"/>
        <v>-1.2158914180687153</v>
      </c>
      <c r="O69" s="5">
        <f t="shared" si="18"/>
        <v>-7.2946859903381682</v>
      </c>
      <c r="P69" s="5">
        <f t="shared" ref="P69:P131" si="23">(I69/I68-1)*100</f>
        <v>-1.6766557924284942</v>
      </c>
      <c r="R69" s="5">
        <f t="shared" ref="R69:R131" si="24">R68*(1+K69/100)</f>
        <v>60.617760617760631</v>
      </c>
      <c r="S69" s="5">
        <f t="shared" ref="S69:S131" si="25">S68*(1+L69/100)</f>
        <v>73.7078651685393</v>
      </c>
      <c r="T69" s="5">
        <f t="shared" ref="T69:T131" si="26">T68*(1+M69/100)</f>
        <v>100.00000000000006</v>
      </c>
      <c r="U69" s="5">
        <f t="shared" ref="U69:U131" si="27">U68*(1+N69/100)</f>
        <v>91.333333333333357</v>
      </c>
      <c r="V69" s="5">
        <f t="shared" ref="V69:V131" si="28">V68*(1+O69/100)</f>
        <v>113.55029585798816</v>
      </c>
      <c r="W69" s="5">
        <f t="shared" ref="W69:W131" si="29">W68*(1+P69/100)</f>
        <v>92.137068107493192</v>
      </c>
    </row>
    <row r="70" spans="1:23" x14ac:dyDescent="0.2">
      <c r="A70" s="1">
        <v>43677</v>
      </c>
      <c r="B70">
        <v>295</v>
      </c>
      <c r="C70">
        <v>1290</v>
      </c>
      <c r="D70">
        <v>2386</v>
      </c>
      <c r="E70">
        <v>6965</v>
      </c>
      <c r="F70">
        <v>1888</v>
      </c>
      <c r="G70" s="3">
        <f t="shared" si="20"/>
        <v>12824</v>
      </c>
      <c r="H70">
        <f t="shared" si="21"/>
        <v>5</v>
      </c>
      <c r="I70" s="4">
        <f t="shared" si="22"/>
        <v>2564.8000000000002</v>
      </c>
      <c r="K70" s="5">
        <f t="shared" si="19"/>
        <v>-6.0509554140127371</v>
      </c>
      <c r="L70" s="5">
        <f t="shared" si="15"/>
        <v>-1.6768292682926789</v>
      </c>
      <c r="M70" s="5">
        <f t="shared" si="16"/>
        <v>-1.7298187808896248</v>
      </c>
      <c r="N70" s="5">
        <f t="shared" si="17"/>
        <v>-0.31487047373693899</v>
      </c>
      <c r="O70" s="5">
        <f t="shared" si="18"/>
        <v>-1.6154247003647759</v>
      </c>
      <c r="P70" s="5">
        <f t="shared" si="23"/>
        <v>-1.0493827160493741</v>
      </c>
      <c r="R70" s="5">
        <f t="shared" si="24"/>
        <v>56.949806949806963</v>
      </c>
      <c r="S70" s="5">
        <f t="shared" si="25"/>
        <v>72.471910112359524</v>
      </c>
      <c r="T70" s="5">
        <f t="shared" si="26"/>
        <v>98.270181219110427</v>
      </c>
      <c r="U70" s="5">
        <f t="shared" si="27"/>
        <v>91.045751633986953</v>
      </c>
      <c r="V70" s="5">
        <f t="shared" si="28"/>
        <v>111.71597633136093</v>
      </c>
      <c r="W70" s="5">
        <f t="shared" si="29"/>
        <v>91.170197639698515</v>
      </c>
    </row>
    <row r="71" spans="1:23" x14ac:dyDescent="0.2">
      <c r="A71" s="1">
        <v>43708</v>
      </c>
      <c r="B71">
        <v>295</v>
      </c>
      <c r="C71">
        <v>1100</v>
      </c>
      <c r="D71">
        <v>2300</v>
      </c>
      <c r="E71">
        <v>6581</v>
      </c>
      <c r="F71">
        <v>1872</v>
      </c>
      <c r="G71" s="3">
        <f t="shared" si="20"/>
        <v>12148</v>
      </c>
      <c r="H71">
        <f t="shared" si="21"/>
        <v>5</v>
      </c>
      <c r="I71" s="4">
        <f t="shared" si="22"/>
        <v>2429.6</v>
      </c>
      <c r="K71" s="5">
        <f t="shared" si="19"/>
        <v>0</v>
      </c>
      <c r="L71" s="5">
        <f t="shared" si="15"/>
        <v>-14.728682170542641</v>
      </c>
      <c r="M71" s="5">
        <f t="shared" si="16"/>
        <v>-3.6043587594300042</v>
      </c>
      <c r="N71" s="5">
        <f t="shared" si="17"/>
        <v>-5.5132806891600827</v>
      </c>
      <c r="O71" s="5">
        <f t="shared" si="18"/>
        <v>-0.84745762711864181</v>
      </c>
      <c r="P71" s="5">
        <f t="shared" si="23"/>
        <v>-5.2713661883967644</v>
      </c>
      <c r="R71" s="5">
        <f t="shared" si="24"/>
        <v>56.949806949806963</v>
      </c>
      <c r="S71" s="5">
        <f t="shared" si="25"/>
        <v>61.79775280898874</v>
      </c>
      <c r="T71" s="5">
        <f t="shared" si="26"/>
        <v>94.728171334431678</v>
      </c>
      <c r="U71" s="5">
        <f t="shared" si="27"/>
        <v>86.026143790849702</v>
      </c>
      <c r="V71" s="5">
        <f t="shared" si="28"/>
        <v>110.76923076923076</v>
      </c>
      <c r="W71" s="5">
        <f t="shared" si="29"/>
        <v>86.364282667424945</v>
      </c>
    </row>
    <row r="72" spans="1:23" x14ac:dyDescent="0.2">
      <c r="A72" s="1">
        <v>43738</v>
      </c>
      <c r="B72">
        <v>174</v>
      </c>
      <c r="C72">
        <v>1230</v>
      </c>
      <c r="D72">
        <v>2310</v>
      </c>
      <c r="E72">
        <v>6184</v>
      </c>
      <c r="F72">
        <v>1900</v>
      </c>
      <c r="G72" s="3">
        <f t="shared" si="20"/>
        <v>11798</v>
      </c>
      <c r="H72">
        <f t="shared" si="21"/>
        <v>5</v>
      </c>
      <c r="I72" s="4">
        <f t="shared" si="22"/>
        <v>2359.6</v>
      </c>
      <c r="K72" s="5">
        <f t="shared" si="19"/>
        <v>-41.016949152542367</v>
      </c>
      <c r="L72" s="5">
        <f t="shared" si="15"/>
        <v>11.818181818181817</v>
      </c>
      <c r="M72" s="5">
        <f t="shared" si="16"/>
        <v>0.43478260869564966</v>
      </c>
      <c r="N72" s="5">
        <f t="shared" si="17"/>
        <v>-6.03251785442942</v>
      </c>
      <c r="O72" s="5">
        <f t="shared" si="18"/>
        <v>1.4957264957264904</v>
      </c>
      <c r="P72" s="5">
        <f t="shared" si="23"/>
        <v>-2.8811326967402073</v>
      </c>
      <c r="R72" s="5">
        <f t="shared" si="24"/>
        <v>33.590733590733599</v>
      </c>
      <c r="S72" s="5">
        <f t="shared" si="25"/>
        <v>69.101123595505584</v>
      </c>
      <c r="T72" s="5">
        <f t="shared" si="26"/>
        <v>95.140032948929203</v>
      </c>
      <c r="U72" s="5">
        <f t="shared" si="27"/>
        <v>80.836601307189568</v>
      </c>
      <c r="V72" s="5">
        <f t="shared" si="28"/>
        <v>112.42603550295857</v>
      </c>
      <c r="W72" s="5">
        <f t="shared" si="29"/>
        <v>83.876013081188631</v>
      </c>
    </row>
    <row r="73" spans="1:23" x14ac:dyDescent="0.2">
      <c r="A73" s="1">
        <v>43769</v>
      </c>
      <c r="B73">
        <v>198</v>
      </c>
      <c r="C73">
        <v>1311</v>
      </c>
      <c r="D73">
        <v>2211</v>
      </c>
      <c r="E73">
        <v>5900</v>
      </c>
      <c r="F73">
        <v>1934</v>
      </c>
      <c r="G73" s="3">
        <f t="shared" si="20"/>
        <v>11554</v>
      </c>
      <c r="H73">
        <f t="shared" si="21"/>
        <v>5</v>
      </c>
      <c r="I73" s="4">
        <f t="shared" si="22"/>
        <v>2310.8000000000002</v>
      </c>
      <c r="K73" s="5">
        <f t="shared" si="19"/>
        <v>13.793103448275868</v>
      </c>
      <c r="L73" s="5">
        <f t="shared" si="15"/>
        <v>6.5853658536585424</v>
      </c>
      <c r="M73" s="5">
        <f t="shared" si="16"/>
        <v>-4.2857142857142811</v>
      </c>
      <c r="N73" s="5">
        <f t="shared" si="17"/>
        <v>-4.5924967658473426</v>
      </c>
      <c r="O73" s="5">
        <f t="shared" si="18"/>
        <v>1.7894736842105186</v>
      </c>
      <c r="P73" s="5">
        <f t="shared" si="23"/>
        <v>-2.0681471435836429</v>
      </c>
      <c r="R73" s="5">
        <f t="shared" si="24"/>
        <v>38.223938223938234</v>
      </c>
      <c r="S73" s="5">
        <f t="shared" si="25"/>
        <v>73.65168539325839</v>
      </c>
      <c r="T73" s="5">
        <f t="shared" si="26"/>
        <v>91.06260296540367</v>
      </c>
      <c r="U73" s="5">
        <f t="shared" si="27"/>
        <v>77.124183006535972</v>
      </c>
      <c r="V73" s="5">
        <f t="shared" si="28"/>
        <v>114.43786982248518</v>
      </c>
      <c r="W73" s="5">
        <f t="shared" si="29"/>
        <v>82.141333712498181</v>
      </c>
    </row>
    <row r="74" spans="1:23" x14ac:dyDescent="0.2">
      <c r="A74" s="1">
        <v>43799</v>
      </c>
      <c r="B74">
        <v>165</v>
      </c>
      <c r="C74">
        <v>1285</v>
      </c>
      <c r="D74">
        <v>2281</v>
      </c>
      <c r="E74">
        <v>5894</v>
      </c>
      <c r="F74">
        <v>1970</v>
      </c>
      <c r="G74" s="3">
        <f t="shared" si="20"/>
        <v>11595</v>
      </c>
      <c r="H74">
        <f t="shared" si="21"/>
        <v>5</v>
      </c>
      <c r="I74" s="4">
        <f t="shared" si="22"/>
        <v>2319</v>
      </c>
      <c r="K74" s="5">
        <f t="shared" si="19"/>
        <v>-16.666666666666664</v>
      </c>
      <c r="L74" s="5">
        <f t="shared" si="15"/>
        <v>-1.9832189168573655</v>
      </c>
      <c r="M74" s="5">
        <f t="shared" si="16"/>
        <v>3.1659882406151141</v>
      </c>
      <c r="N74" s="5">
        <f t="shared" si="17"/>
        <v>-0.10169491525423568</v>
      </c>
      <c r="O74" s="5">
        <f t="shared" si="18"/>
        <v>1.8614270941054833</v>
      </c>
      <c r="P74" s="5">
        <f t="shared" si="23"/>
        <v>0.3548554613120869</v>
      </c>
      <c r="R74" s="5">
        <f t="shared" si="24"/>
        <v>31.853281853281864</v>
      </c>
      <c r="S74" s="5">
        <f t="shared" si="25"/>
        <v>72.191011235955017</v>
      </c>
      <c r="T74" s="5">
        <f t="shared" si="26"/>
        <v>93.945634266886387</v>
      </c>
      <c r="U74" s="5">
        <f t="shared" si="27"/>
        <v>77.045751633986953</v>
      </c>
      <c r="V74" s="5">
        <f t="shared" si="28"/>
        <v>116.56804733727809</v>
      </c>
      <c r="W74" s="5">
        <f t="shared" si="29"/>
        <v>82.432816721171562</v>
      </c>
    </row>
    <row r="75" spans="1:23" x14ac:dyDescent="0.2">
      <c r="A75" s="1">
        <v>43830</v>
      </c>
      <c r="B75">
        <v>175</v>
      </c>
      <c r="C75">
        <v>1235</v>
      </c>
      <c r="D75">
        <v>2211</v>
      </c>
      <c r="E75">
        <v>5605</v>
      </c>
      <c r="F75">
        <v>1940</v>
      </c>
      <c r="G75" s="3">
        <f t="shared" si="20"/>
        <v>11166</v>
      </c>
      <c r="H75">
        <f t="shared" si="21"/>
        <v>5</v>
      </c>
      <c r="I75" s="4">
        <f t="shared" si="22"/>
        <v>2233.1999999999998</v>
      </c>
      <c r="K75" s="5">
        <f t="shared" si="19"/>
        <v>6.0606060606060552</v>
      </c>
      <c r="L75" s="5">
        <f t="shared" si="15"/>
        <v>-3.8910505836575848</v>
      </c>
      <c r="M75" s="5">
        <f t="shared" si="16"/>
        <v>-3.068829460762823</v>
      </c>
      <c r="N75" s="5">
        <f t="shared" si="17"/>
        <v>-4.9032914828639251</v>
      </c>
      <c r="O75" s="5">
        <f t="shared" si="18"/>
        <v>-1.5228426395939132</v>
      </c>
      <c r="P75" s="5">
        <f t="shared" si="23"/>
        <v>-3.6998706338939313</v>
      </c>
      <c r="R75" s="5">
        <f t="shared" si="24"/>
        <v>33.783783783783797</v>
      </c>
      <c r="S75" s="5">
        <f t="shared" si="25"/>
        <v>69.382022471910076</v>
      </c>
      <c r="T75" s="5">
        <f t="shared" si="26"/>
        <v>91.062602965403684</v>
      </c>
      <c r="U75" s="5">
        <f t="shared" si="27"/>
        <v>73.267973856209181</v>
      </c>
      <c r="V75" s="5">
        <f t="shared" si="28"/>
        <v>114.792899408284</v>
      </c>
      <c r="W75" s="5">
        <f t="shared" si="29"/>
        <v>79.382909142613329</v>
      </c>
    </row>
    <row r="76" spans="1:23" x14ac:dyDescent="0.2">
      <c r="A76" s="1">
        <v>43861</v>
      </c>
      <c r="B76">
        <v>154</v>
      </c>
      <c r="C76">
        <v>1153</v>
      </c>
      <c r="D76">
        <v>2109</v>
      </c>
      <c r="E76">
        <v>5387</v>
      </c>
      <c r="F76">
        <v>1790</v>
      </c>
      <c r="G76" s="3">
        <f t="shared" si="20"/>
        <v>10593</v>
      </c>
      <c r="H76">
        <f t="shared" si="21"/>
        <v>5</v>
      </c>
      <c r="I76" s="4">
        <f t="shared" si="22"/>
        <v>2118.6</v>
      </c>
      <c r="K76" s="5">
        <f t="shared" si="19"/>
        <v>-12</v>
      </c>
      <c r="L76" s="5">
        <f t="shared" si="15"/>
        <v>-6.639676113360327</v>
      </c>
      <c r="M76" s="5">
        <f t="shared" si="16"/>
        <v>-4.6132971506105847</v>
      </c>
      <c r="N76" s="5">
        <f t="shared" si="17"/>
        <v>-3.8893844781445086</v>
      </c>
      <c r="O76" s="5">
        <f t="shared" si="18"/>
        <v>-7.7319587628865927</v>
      </c>
      <c r="P76" s="5">
        <f t="shared" si="23"/>
        <v>-5.1316496507254117</v>
      </c>
      <c r="R76" s="5">
        <f t="shared" si="24"/>
        <v>29.72972972972974</v>
      </c>
      <c r="S76" s="5">
        <f t="shared" si="25"/>
        <v>64.775280898876375</v>
      </c>
      <c r="T76" s="5">
        <f t="shared" si="26"/>
        <v>86.86161449752889</v>
      </c>
      <c r="U76" s="5">
        <f t="shared" si="27"/>
        <v>70.418300653594798</v>
      </c>
      <c r="V76" s="5">
        <f t="shared" si="28"/>
        <v>105.91715976331359</v>
      </c>
      <c r="W76" s="5">
        <f t="shared" si="29"/>
        <v>75.309256362860737</v>
      </c>
    </row>
    <row r="77" spans="1:23" x14ac:dyDescent="0.2">
      <c r="A77" s="1">
        <v>43890</v>
      </c>
      <c r="B77">
        <v>119</v>
      </c>
      <c r="C77">
        <v>925</v>
      </c>
      <c r="D77">
        <v>1760</v>
      </c>
      <c r="E77">
        <v>4463</v>
      </c>
      <c r="F77">
        <v>1466</v>
      </c>
      <c r="G77" s="3">
        <f t="shared" si="20"/>
        <v>8733</v>
      </c>
      <c r="H77">
        <f t="shared" si="21"/>
        <v>5</v>
      </c>
      <c r="I77" s="4">
        <f t="shared" si="22"/>
        <v>1746.6</v>
      </c>
      <c r="K77" s="5">
        <f t="shared" si="19"/>
        <v>-22.72727272727273</v>
      </c>
      <c r="L77" s="5">
        <f t="shared" si="15"/>
        <v>-19.774501300954029</v>
      </c>
      <c r="M77" s="5">
        <f t="shared" si="16"/>
        <v>-16.548127074442863</v>
      </c>
      <c r="N77" s="5">
        <f t="shared" si="17"/>
        <v>-17.152403935400041</v>
      </c>
      <c r="O77" s="5">
        <f t="shared" si="18"/>
        <v>-18.100558659217882</v>
      </c>
      <c r="P77" s="5">
        <f t="shared" si="23"/>
        <v>-17.55876522231663</v>
      </c>
      <c r="R77" s="5">
        <f t="shared" si="24"/>
        <v>22.972972972972979</v>
      </c>
      <c r="S77" s="5">
        <f t="shared" si="25"/>
        <v>51.966292134831441</v>
      </c>
      <c r="T77" s="5">
        <f t="shared" si="26"/>
        <v>72.487644151565121</v>
      </c>
      <c r="U77" s="5">
        <f t="shared" si="27"/>
        <v>58.339869281045772</v>
      </c>
      <c r="V77" s="5">
        <f t="shared" si="28"/>
        <v>86.745562130177504</v>
      </c>
      <c r="W77" s="5">
        <f t="shared" si="29"/>
        <v>62.085880847433472</v>
      </c>
    </row>
    <row r="78" spans="1:23" x14ac:dyDescent="0.2">
      <c r="A78" s="1">
        <v>43921</v>
      </c>
      <c r="B78">
        <v>38</v>
      </c>
      <c r="C78">
        <v>468</v>
      </c>
      <c r="D78">
        <v>1287</v>
      </c>
      <c r="E78">
        <v>1900</v>
      </c>
      <c r="F78">
        <v>708</v>
      </c>
      <c r="G78" s="3">
        <f t="shared" si="20"/>
        <v>4401</v>
      </c>
      <c r="H78">
        <f t="shared" si="21"/>
        <v>5</v>
      </c>
      <c r="I78" s="4">
        <f t="shared" si="22"/>
        <v>880.2</v>
      </c>
      <c r="K78" s="5">
        <f t="shared" si="19"/>
        <v>-68.067226890756302</v>
      </c>
      <c r="L78" s="5">
        <f t="shared" si="15"/>
        <v>-49.405405405405403</v>
      </c>
      <c r="M78" s="5">
        <f t="shared" si="16"/>
        <v>-26.875000000000004</v>
      </c>
      <c r="N78" s="5">
        <f t="shared" si="17"/>
        <v>-57.427739188886392</v>
      </c>
      <c r="O78" s="5">
        <f t="shared" si="18"/>
        <v>-51.705320600272856</v>
      </c>
      <c r="P78" s="5">
        <f t="shared" si="23"/>
        <v>-49.604946753692879</v>
      </c>
      <c r="R78" s="5">
        <f t="shared" si="24"/>
        <v>7.3359073359073372</v>
      </c>
      <c r="S78" s="5">
        <f t="shared" si="25"/>
        <v>26.292134831460661</v>
      </c>
      <c r="T78" s="5">
        <f t="shared" si="26"/>
        <v>53.006589785831991</v>
      </c>
      <c r="U78" s="5">
        <f t="shared" si="27"/>
        <v>24.836601307189554</v>
      </c>
      <c r="V78" s="5">
        <f t="shared" si="28"/>
        <v>41.89349112426035</v>
      </c>
      <c r="W78" s="5">
        <f t="shared" si="29"/>
        <v>31.288212711502894</v>
      </c>
    </row>
    <row r="79" spans="1:23" x14ac:dyDescent="0.2">
      <c r="A79" s="1">
        <v>43951</v>
      </c>
      <c r="B79">
        <v>65</v>
      </c>
      <c r="C79">
        <v>541</v>
      </c>
      <c r="D79">
        <v>1393</v>
      </c>
      <c r="E79">
        <v>1900</v>
      </c>
      <c r="F79">
        <v>541</v>
      </c>
      <c r="G79" s="3">
        <f t="shared" si="20"/>
        <v>4440</v>
      </c>
      <c r="H79">
        <f t="shared" si="21"/>
        <v>5</v>
      </c>
      <c r="I79" s="4">
        <f t="shared" si="22"/>
        <v>888</v>
      </c>
      <c r="K79" s="5">
        <f t="shared" si="19"/>
        <v>71.05263157894737</v>
      </c>
      <c r="L79" s="5">
        <f t="shared" ref="L79:L131" si="30">(C79/C78-1)*100</f>
        <v>15.598290598290587</v>
      </c>
      <c r="M79" s="5">
        <f t="shared" ref="M79:M131" si="31">(D79/D78-1)*100</f>
        <v>8.2362082362082312</v>
      </c>
      <c r="N79" s="5">
        <f t="shared" ref="N79:N131" si="32">(E79/E78-1)*100</f>
        <v>0</v>
      </c>
      <c r="O79" s="5">
        <f t="shared" ref="O79:O131" si="33">(F79/F78-1)*100</f>
        <v>-23.587570621468924</v>
      </c>
      <c r="P79" s="5">
        <f t="shared" si="23"/>
        <v>0.88616223585549214</v>
      </c>
      <c r="R79" s="5">
        <f t="shared" si="24"/>
        <v>12.548262548262551</v>
      </c>
      <c r="S79" s="5">
        <f t="shared" si="25"/>
        <v>30.393258426966273</v>
      </c>
      <c r="T79" s="5">
        <f t="shared" si="26"/>
        <v>57.372322899505797</v>
      </c>
      <c r="U79" s="5">
        <f t="shared" si="27"/>
        <v>24.836601307189554</v>
      </c>
      <c r="V79" s="5">
        <f t="shared" si="28"/>
        <v>32.011834319526628</v>
      </c>
      <c r="W79" s="5">
        <f t="shared" si="29"/>
        <v>31.565477036826369</v>
      </c>
    </row>
    <row r="80" spans="1:23" x14ac:dyDescent="0.2">
      <c r="A80" s="1">
        <v>43982</v>
      </c>
      <c r="B80">
        <v>74</v>
      </c>
      <c r="C80">
        <v>480</v>
      </c>
      <c r="D80">
        <v>1248</v>
      </c>
      <c r="E80">
        <v>1705</v>
      </c>
      <c r="F80">
        <v>617</v>
      </c>
      <c r="G80" s="3">
        <f t="shared" si="20"/>
        <v>4124</v>
      </c>
      <c r="H80">
        <f t="shared" si="21"/>
        <v>5</v>
      </c>
      <c r="I80" s="4">
        <f t="shared" si="22"/>
        <v>824.8</v>
      </c>
      <c r="K80" s="5">
        <f t="shared" ref="K80:K131" si="34">(B80/B79-1)*100</f>
        <v>13.846153846153841</v>
      </c>
      <c r="L80" s="5">
        <f t="shared" si="30"/>
        <v>-11.275415896487983</v>
      </c>
      <c r="M80" s="5">
        <f t="shared" si="31"/>
        <v>-10.409188801148606</v>
      </c>
      <c r="N80" s="5">
        <f t="shared" si="32"/>
        <v>-10.263157894736841</v>
      </c>
      <c r="O80" s="5">
        <f t="shared" si="33"/>
        <v>14.048059149722736</v>
      </c>
      <c r="P80" s="5">
        <f t="shared" si="23"/>
        <v>-7.1171171171171217</v>
      </c>
      <c r="R80" s="5">
        <f t="shared" si="24"/>
        <v>14.285714285714288</v>
      </c>
      <c r="S80" s="5">
        <f t="shared" si="25"/>
        <v>26.966292134831445</v>
      </c>
      <c r="T80" s="5">
        <f t="shared" si="26"/>
        <v>51.400329489291622</v>
      </c>
      <c r="U80" s="5">
        <f t="shared" si="27"/>
        <v>22.287581699346415</v>
      </c>
      <c r="V80" s="5">
        <f t="shared" si="28"/>
        <v>36.508875739644971</v>
      </c>
      <c r="W80" s="5">
        <f t="shared" si="29"/>
        <v>29.318925067538725</v>
      </c>
    </row>
    <row r="81" spans="1:23" x14ac:dyDescent="0.2">
      <c r="A81" s="1">
        <v>44012</v>
      </c>
      <c r="B81">
        <v>81</v>
      </c>
      <c r="C81">
        <v>502</v>
      </c>
      <c r="D81">
        <v>1335</v>
      </c>
      <c r="E81">
        <v>2239</v>
      </c>
      <c r="F81">
        <v>769</v>
      </c>
      <c r="G81" s="3">
        <f t="shared" si="20"/>
        <v>4926</v>
      </c>
      <c r="H81">
        <f t="shared" si="21"/>
        <v>5</v>
      </c>
      <c r="I81" s="4">
        <f t="shared" si="22"/>
        <v>985.2</v>
      </c>
      <c r="K81" s="5">
        <f t="shared" si="34"/>
        <v>9.4594594594594525</v>
      </c>
      <c r="L81" s="5">
        <f t="shared" si="30"/>
        <v>4.5833333333333393</v>
      </c>
      <c r="M81" s="5">
        <f t="shared" si="31"/>
        <v>6.9711538461538547</v>
      </c>
      <c r="N81" s="5">
        <f t="shared" si="32"/>
        <v>31.319648093841646</v>
      </c>
      <c r="O81" s="5">
        <f t="shared" si="33"/>
        <v>24.635332252836296</v>
      </c>
      <c r="P81" s="5">
        <f t="shared" si="23"/>
        <v>19.447138700290999</v>
      </c>
      <c r="R81" s="5">
        <f t="shared" si="24"/>
        <v>15.637065637065639</v>
      </c>
      <c r="S81" s="5">
        <f t="shared" si="25"/>
        <v>28.202247191011221</v>
      </c>
      <c r="T81" s="5">
        <f t="shared" si="26"/>
        <v>54.983525535420128</v>
      </c>
      <c r="U81" s="5">
        <f t="shared" si="27"/>
        <v>29.267973856209164</v>
      </c>
      <c r="V81" s="5">
        <f t="shared" si="28"/>
        <v>45.502958579881657</v>
      </c>
      <c r="W81" s="5">
        <f t="shared" si="29"/>
        <v>35.020617090857371</v>
      </c>
    </row>
    <row r="82" spans="1:23" x14ac:dyDescent="0.2">
      <c r="A82" s="1">
        <v>44043</v>
      </c>
      <c r="B82">
        <v>78</v>
      </c>
      <c r="C82">
        <v>416</v>
      </c>
      <c r="D82">
        <v>1329</v>
      </c>
      <c r="E82">
        <v>1985</v>
      </c>
      <c r="F82">
        <v>588</v>
      </c>
      <c r="G82" s="3">
        <f t="shared" si="20"/>
        <v>4396</v>
      </c>
      <c r="H82">
        <f t="shared" si="21"/>
        <v>5</v>
      </c>
      <c r="I82" s="4">
        <f t="shared" si="22"/>
        <v>879.2</v>
      </c>
      <c r="K82" s="5">
        <f t="shared" si="34"/>
        <v>-3.703703703703709</v>
      </c>
      <c r="L82" s="5">
        <f t="shared" si="30"/>
        <v>-17.131474103585653</v>
      </c>
      <c r="M82" s="5">
        <f t="shared" si="31"/>
        <v>-0.44943820224718767</v>
      </c>
      <c r="N82" s="5">
        <f t="shared" si="32"/>
        <v>-11.344350156319782</v>
      </c>
      <c r="O82" s="5">
        <f t="shared" si="33"/>
        <v>-23.537061118335501</v>
      </c>
      <c r="P82" s="5">
        <f t="shared" si="23"/>
        <v>-10.759236703207476</v>
      </c>
      <c r="R82" s="5">
        <f t="shared" si="24"/>
        <v>15.057915057915059</v>
      </c>
      <c r="S82" s="5">
        <f t="shared" si="25"/>
        <v>23.370786516853922</v>
      </c>
      <c r="T82" s="5">
        <f t="shared" si="26"/>
        <v>54.736408566721614</v>
      </c>
      <c r="U82" s="5">
        <f t="shared" si="27"/>
        <v>25.947712418300668</v>
      </c>
      <c r="V82" s="5">
        <f t="shared" si="28"/>
        <v>34.792899408284022</v>
      </c>
      <c r="W82" s="5">
        <f t="shared" si="29"/>
        <v>31.252666003128095</v>
      </c>
    </row>
    <row r="83" spans="1:23" x14ac:dyDescent="0.2">
      <c r="A83" s="1">
        <v>44074</v>
      </c>
      <c r="B83">
        <v>74</v>
      </c>
      <c r="C83">
        <v>395</v>
      </c>
      <c r="D83">
        <v>1221</v>
      </c>
      <c r="E83">
        <v>1865</v>
      </c>
      <c r="F83">
        <v>498</v>
      </c>
      <c r="G83" s="3">
        <f t="shared" si="20"/>
        <v>4053</v>
      </c>
      <c r="H83">
        <f t="shared" si="21"/>
        <v>5</v>
      </c>
      <c r="I83" s="4">
        <f t="shared" si="22"/>
        <v>810.6</v>
      </c>
      <c r="K83" s="5">
        <f t="shared" si="34"/>
        <v>-5.1282051282051322</v>
      </c>
      <c r="L83" s="5">
        <f t="shared" si="30"/>
        <v>-5.0480769230769269</v>
      </c>
      <c r="M83" s="5">
        <f t="shared" si="31"/>
        <v>-8.1264108352144486</v>
      </c>
      <c r="N83" s="5">
        <f t="shared" si="32"/>
        <v>-6.0453400503778347</v>
      </c>
      <c r="O83" s="5">
        <f t="shared" si="33"/>
        <v>-15.306122448979586</v>
      </c>
      <c r="P83" s="5">
        <f t="shared" si="23"/>
        <v>-7.8025477707006408</v>
      </c>
      <c r="R83" s="5">
        <f t="shared" si="24"/>
        <v>14.285714285714286</v>
      </c>
      <c r="S83" s="5">
        <f t="shared" si="25"/>
        <v>22.191011235955045</v>
      </c>
      <c r="T83" s="5">
        <f t="shared" si="26"/>
        <v>50.2883031301483</v>
      </c>
      <c r="U83" s="5">
        <f t="shared" si="27"/>
        <v>24.379084967320274</v>
      </c>
      <c r="V83" s="5">
        <f t="shared" si="28"/>
        <v>29.467455621301774</v>
      </c>
      <c r="W83" s="5">
        <f t="shared" si="29"/>
        <v>28.814161808616507</v>
      </c>
    </row>
    <row r="84" spans="1:23" x14ac:dyDescent="0.2">
      <c r="A84" s="1">
        <v>44104</v>
      </c>
      <c r="B84">
        <v>52</v>
      </c>
      <c r="C84">
        <v>300</v>
      </c>
      <c r="D84">
        <v>1225</v>
      </c>
      <c r="E84">
        <v>1639</v>
      </c>
      <c r="F84">
        <v>488</v>
      </c>
      <c r="G84" s="3">
        <f t="shared" si="20"/>
        <v>3704</v>
      </c>
      <c r="H84">
        <f t="shared" si="21"/>
        <v>5</v>
      </c>
      <c r="I84" s="4">
        <f t="shared" si="22"/>
        <v>740.8</v>
      </c>
      <c r="K84" s="5">
        <f t="shared" si="34"/>
        <v>-29.729729729729726</v>
      </c>
      <c r="L84" s="5">
        <f t="shared" si="30"/>
        <v>-24.050632911392398</v>
      </c>
      <c r="M84" s="5">
        <f t="shared" si="31"/>
        <v>0.32760032760033031</v>
      </c>
      <c r="N84" s="5">
        <f t="shared" si="32"/>
        <v>-12.117962466487931</v>
      </c>
      <c r="O84" s="5">
        <f t="shared" si="33"/>
        <v>-2.008032128514059</v>
      </c>
      <c r="P84" s="5">
        <f t="shared" si="23"/>
        <v>-8.6109055020972214</v>
      </c>
      <c r="R84" s="5">
        <f t="shared" si="24"/>
        <v>10.03861003861004</v>
      </c>
      <c r="S84" s="5">
        <f t="shared" si="25"/>
        <v>16.853932584269657</v>
      </c>
      <c r="T84" s="5">
        <f t="shared" si="26"/>
        <v>50.453047775947311</v>
      </c>
      <c r="U84" s="5">
        <f t="shared" si="27"/>
        <v>21.424836601307202</v>
      </c>
      <c r="V84" s="5">
        <f t="shared" si="28"/>
        <v>28.875739644970412</v>
      </c>
      <c r="W84" s="5">
        <f t="shared" si="29"/>
        <v>26.333001564055152</v>
      </c>
    </row>
    <row r="85" spans="1:23" x14ac:dyDescent="0.2">
      <c r="A85" s="1">
        <v>44135</v>
      </c>
      <c r="B85">
        <v>55</v>
      </c>
      <c r="C85">
        <v>310</v>
      </c>
      <c r="D85">
        <v>1061</v>
      </c>
      <c r="E85">
        <v>2009</v>
      </c>
      <c r="F85">
        <v>480</v>
      </c>
      <c r="G85" s="3">
        <f t="shared" si="20"/>
        <v>3915</v>
      </c>
      <c r="H85">
        <f t="shared" si="21"/>
        <v>5</v>
      </c>
      <c r="I85" s="4">
        <f t="shared" si="22"/>
        <v>783</v>
      </c>
      <c r="K85" s="5">
        <f t="shared" si="34"/>
        <v>5.7692307692307709</v>
      </c>
      <c r="L85" s="5">
        <f t="shared" si="30"/>
        <v>3.3333333333333437</v>
      </c>
      <c r="M85" s="5">
        <f t="shared" si="31"/>
        <v>-13.387755102040821</v>
      </c>
      <c r="N85" s="5">
        <f t="shared" si="32"/>
        <v>22.574740695546058</v>
      </c>
      <c r="O85" s="5">
        <f t="shared" si="33"/>
        <v>-1.6393442622950838</v>
      </c>
      <c r="P85" s="5">
        <f t="shared" si="23"/>
        <v>5.6965442764578933</v>
      </c>
      <c r="R85" s="5">
        <f t="shared" si="24"/>
        <v>10.61776061776062</v>
      </c>
      <c r="S85" s="5">
        <f t="shared" si="25"/>
        <v>17.415730337078646</v>
      </c>
      <c r="T85" s="5">
        <f t="shared" si="26"/>
        <v>43.698517298187831</v>
      </c>
      <c r="U85" s="5">
        <f t="shared" si="27"/>
        <v>26.261437908496745</v>
      </c>
      <c r="V85" s="5">
        <f t="shared" si="28"/>
        <v>28.402366863905325</v>
      </c>
      <c r="W85" s="5">
        <f t="shared" si="29"/>
        <v>27.833072657471902</v>
      </c>
    </row>
    <row r="86" spans="1:23" x14ac:dyDescent="0.2">
      <c r="A86" s="1">
        <v>44165</v>
      </c>
      <c r="B86">
        <v>77</v>
      </c>
      <c r="C86">
        <v>375</v>
      </c>
      <c r="D86">
        <v>1187</v>
      </c>
      <c r="E86">
        <v>2816</v>
      </c>
      <c r="F86">
        <v>696</v>
      </c>
      <c r="G86" s="3">
        <f t="shared" si="20"/>
        <v>5151</v>
      </c>
      <c r="H86">
        <f t="shared" si="21"/>
        <v>5</v>
      </c>
      <c r="I86" s="4">
        <f t="shared" si="22"/>
        <v>1030.2</v>
      </c>
      <c r="K86" s="5">
        <f t="shared" si="34"/>
        <v>39.999999999999993</v>
      </c>
      <c r="L86" s="5">
        <f t="shared" si="30"/>
        <v>20.967741935483875</v>
      </c>
      <c r="M86" s="5">
        <f t="shared" si="31"/>
        <v>11.875589066917991</v>
      </c>
      <c r="N86" s="5">
        <f t="shared" si="32"/>
        <v>40.169238427078156</v>
      </c>
      <c r="O86" s="5">
        <f t="shared" si="33"/>
        <v>44.999999999999993</v>
      </c>
      <c r="P86" s="5">
        <f t="shared" si="23"/>
        <v>31.57088122605365</v>
      </c>
      <c r="R86" s="5">
        <f t="shared" si="24"/>
        <v>14.864864864864867</v>
      </c>
      <c r="S86" s="5">
        <f t="shared" si="25"/>
        <v>21.067415730337071</v>
      </c>
      <c r="T86" s="5">
        <f t="shared" si="26"/>
        <v>48.887973640856693</v>
      </c>
      <c r="U86" s="5">
        <f t="shared" si="27"/>
        <v>36.810457516339888</v>
      </c>
      <c r="V86" s="5">
        <f t="shared" si="28"/>
        <v>41.183431952662723</v>
      </c>
      <c r="W86" s="5">
        <f t="shared" si="29"/>
        <v>36.620218967723574</v>
      </c>
    </row>
    <row r="87" spans="1:23" x14ac:dyDescent="0.2">
      <c r="A87" s="1">
        <v>44196</v>
      </c>
      <c r="B87">
        <v>63</v>
      </c>
      <c r="C87">
        <v>497</v>
      </c>
      <c r="D87">
        <v>1257</v>
      </c>
      <c r="E87">
        <v>2952</v>
      </c>
      <c r="F87">
        <v>800</v>
      </c>
      <c r="G87" s="3">
        <f t="shared" si="20"/>
        <v>5569</v>
      </c>
      <c r="H87">
        <f t="shared" si="21"/>
        <v>5</v>
      </c>
      <c r="I87" s="4">
        <f t="shared" si="22"/>
        <v>1113.8</v>
      </c>
      <c r="K87" s="5">
        <f t="shared" si="34"/>
        <v>-18.181818181818176</v>
      </c>
      <c r="L87" s="5">
        <f t="shared" si="30"/>
        <v>32.533333333333324</v>
      </c>
      <c r="M87" s="5">
        <f t="shared" si="31"/>
        <v>5.8972198820556043</v>
      </c>
      <c r="N87" s="5">
        <f t="shared" si="32"/>
        <v>4.8295454545454586</v>
      </c>
      <c r="O87" s="5">
        <f t="shared" si="33"/>
        <v>14.942528735632177</v>
      </c>
      <c r="P87" s="5">
        <f t="shared" si="23"/>
        <v>8.114929139972805</v>
      </c>
      <c r="R87" s="5">
        <f t="shared" si="24"/>
        <v>12.162162162162165</v>
      </c>
      <c r="S87" s="5">
        <f t="shared" si="25"/>
        <v>27.921348314606732</v>
      </c>
      <c r="T87" s="5">
        <f t="shared" si="26"/>
        <v>51.771004942339395</v>
      </c>
      <c r="U87" s="5">
        <f t="shared" si="27"/>
        <v>38.588235294117666</v>
      </c>
      <c r="V87" s="5">
        <f t="shared" si="28"/>
        <v>47.337278106508876</v>
      </c>
      <c r="W87" s="5">
        <f t="shared" si="29"/>
        <v>39.591923787857219</v>
      </c>
    </row>
    <row r="88" spans="1:23" x14ac:dyDescent="0.2">
      <c r="A88" s="1">
        <v>44227</v>
      </c>
      <c r="B88">
        <v>70</v>
      </c>
      <c r="C88">
        <v>481</v>
      </c>
      <c r="D88">
        <v>1212</v>
      </c>
      <c r="E88">
        <v>2482</v>
      </c>
      <c r="F88">
        <v>688</v>
      </c>
      <c r="G88" s="3">
        <f t="shared" si="20"/>
        <v>4933</v>
      </c>
      <c r="H88">
        <f t="shared" si="21"/>
        <v>5</v>
      </c>
      <c r="I88" s="4">
        <f t="shared" si="22"/>
        <v>986.6</v>
      </c>
      <c r="K88" s="5">
        <f t="shared" si="34"/>
        <v>11.111111111111116</v>
      </c>
      <c r="L88" s="5">
        <f t="shared" si="30"/>
        <v>-3.2193158953722323</v>
      </c>
      <c r="M88" s="5">
        <f t="shared" si="31"/>
        <v>-3.5799522673030992</v>
      </c>
      <c r="N88" s="5">
        <f t="shared" si="32"/>
        <v>-15.921409214092142</v>
      </c>
      <c r="O88" s="5">
        <f t="shared" si="33"/>
        <v>-14.000000000000002</v>
      </c>
      <c r="P88" s="5">
        <f t="shared" si="23"/>
        <v>-11.420362722212241</v>
      </c>
      <c r="R88" s="5">
        <f t="shared" si="24"/>
        <v>13.513513513513518</v>
      </c>
      <c r="S88" s="5">
        <f t="shared" si="25"/>
        <v>27.022471910112351</v>
      </c>
      <c r="T88" s="5">
        <f t="shared" si="26"/>
        <v>49.917627677100519</v>
      </c>
      <c r="U88" s="5">
        <f t="shared" si="27"/>
        <v>32.444444444444457</v>
      </c>
      <c r="V88" s="5">
        <f t="shared" si="28"/>
        <v>40.710059171597635</v>
      </c>
      <c r="W88" s="5">
        <f t="shared" si="29"/>
        <v>35.07038248258209</v>
      </c>
    </row>
    <row r="89" spans="1:23" x14ac:dyDescent="0.2">
      <c r="A89" s="1">
        <v>44255</v>
      </c>
      <c r="B89">
        <v>77</v>
      </c>
      <c r="C89">
        <v>510</v>
      </c>
      <c r="D89">
        <v>1367</v>
      </c>
      <c r="E89">
        <v>2829</v>
      </c>
      <c r="F89">
        <v>756</v>
      </c>
      <c r="G89" s="3">
        <f t="shared" si="20"/>
        <v>5539</v>
      </c>
      <c r="H89">
        <f t="shared" si="21"/>
        <v>5</v>
      </c>
      <c r="I89" s="4">
        <f t="shared" si="22"/>
        <v>1107.8</v>
      </c>
      <c r="K89" s="5">
        <f t="shared" si="34"/>
        <v>10.000000000000009</v>
      </c>
      <c r="L89" s="5">
        <f t="shared" si="30"/>
        <v>6.0291060291060239</v>
      </c>
      <c r="M89" s="5">
        <f t="shared" si="31"/>
        <v>12.788778877887786</v>
      </c>
      <c r="N89" s="5">
        <f t="shared" si="32"/>
        <v>13.980660757453656</v>
      </c>
      <c r="O89" s="5">
        <f t="shared" si="33"/>
        <v>9.8837209302325526</v>
      </c>
      <c r="P89" s="5">
        <f t="shared" si="23"/>
        <v>12.28461382525845</v>
      </c>
      <c r="R89" s="5">
        <f t="shared" si="24"/>
        <v>14.86486486486487</v>
      </c>
      <c r="S89" s="5">
        <f t="shared" si="25"/>
        <v>28.651685393258418</v>
      </c>
      <c r="T89" s="5">
        <f t="shared" si="26"/>
        <v>56.301482701812219</v>
      </c>
      <c r="U89" s="5">
        <f t="shared" si="27"/>
        <v>36.980392156862756</v>
      </c>
      <c r="V89" s="5">
        <f t="shared" si="28"/>
        <v>44.73372781065089</v>
      </c>
      <c r="W89" s="5">
        <f t="shared" si="29"/>
        <v>39.37864353760839</v>
      </c>
    </row>
    <row r="90" spans="1:23" x14ac:dyDescent="0.2">
      <c r="A90" s="1">
        <v>44286</v>
      </c>
      <c r="B90">
        <v>68</v>
      </c>
      <c r="C90">
        <v>620</v>
      </c>
      <c r="D90">
        <v>1320</v>
      </c>
      <c r="E90">
        <v>2820</v>
      </c>
      <c r="F90">
        <v>865</v>
      </c>
      <c r="G90" s="3">
        <f t="shared" si="20"/>
        <v>5693</v>
      </c>
      <c r="H90">
        <f t="shared" si="21"/>
        <v>5</v>
      </c>
      <c r="I90" s="4">
        <f t="shared" si="22"/>
        <v>1138.5999999999999</v>
      </c>
      <c r="K90" s="5">
        <f t="shared" si="34"/>
        <v>-11.688311688311693</v>
      </c>
      <c r="L90" s="5">
        <f t="shared" si="30"/>
        <v>21.568627450980383</v>
      </c>
      <c r="M90" s="5">
        <f t="shared" si="31"/>
        <v>-3.4381858083394334</v>
      </c>
      <c r="N90" s="5">
        <f t="shared" si="32"/>
        <v>-0.31813361611876534</v>
      </c>
      <c r="O90" s="5">
        <f t="shared" si="33"/>
        <v>14.417989417989418</v>
      </c>
      <c r="P90" s="5">
        <f t="shared" si="23"/>
        <v>2.7802852500451225</v>
      </c>
      <c r="R90" s="5">
        <f t="shared" si="24"/>
        <v>13.127413127413131</v>
      </c>
      <c r="S90" s="5">
        <f t="shared" si="25"/>
        <v>34.831460674157292</v>
      </c>
      <c r="T90" s="5">
        <f t="shared" si="26"/>
        <v>54.365733113673834</v>
      </c>
      <c r="U90" s="5">
        <f t="shared" si="27"/>
        <v>36.862745098039227</v>
      </c>
      <c r="V90" s="5">
        <f t="shared" si="28"/>
        <v>51.183431952662723</v>
      </c>
      <c r="W90" s="5">
        <f t="shared" si="29"/>
        <v>40.473482155552361</v>
      </c>
    </row>
    <row r="91" spans="1:23" x14ac:dyDescent="0.2">
      <c r="A91" s="1">
        <v>44316</v>
      </c>
      <c r="B91">
        <v>78</v>
      </c>
      <c r="C91">
        <v>730</v>
      </c>
      <c r="D91">
        <v>1452</v>
      </c>
      <c r="E91">
        <v>3050</v>
      </c>
      <c r="F91">
        <v>1118</v>
      </c>
      <c r="G91" s="3">
        <f t="shared" si="20"/>
        <v>6428</v>
      </c>
      <c r="H91">
        <f t="shared" si="21"/>
        <v>5</v>
      </c>
      <c r="I91" s="4">
        <f t="shared" si="22"/>
        <v>1285.5999999999999</v>
      </c>
      <c r="K91" s="5">
        <f t="shared" si="34"/>
        <v>14.705882352941169</v>
      </c>
      <c r="L91" s="5">
        <f t="shared" si="30"/>
        <v>17.741935483870975</v>
      </c>
      <c r="M91" s="5">
        <f t="shared" si="31"/>
        <v>10.000000000000009</v>
      </c>
      <c r="N91" s="5">
        <f t="shared" si="32"/>
        <v>8.1560283687943205</v>
      </c>
      <c r="O91" s="5">
        <f t="shared" si="33"/>
        <v>29.24855491329479</v>
      </c>
      <c r="P91" s="5">
        <f t="shared" si="23"/>
        <v>12.910591955032501</v>
      </c>
      <c r="R91" s="5">
        <f t="shared" si="24"/>
        <v>15.057915057915061</v>
      </c>
      <c r="S91" s="5">
        <f t="shared" si="25"/>
        <v>41.011235955056165</v>
      </c>
      <c r="T91" s="5">
        <f t="shared" si="26"/>
        <v>59.802306425041223</v>
      </c>
      <c r="U91" s="5">
        <f t="shared" si="27"/>
        <v>39.869281045751642</v>
      </c>
      <c r="V91" s="5">
        <f t="shared" si="28"/>
        <v>66.153846153846146</v>
      </c>
      <c r="W91" s="5">
        <f t="shared" si="29"/>
        <v>45.698848286648619</v>
      </c>
    </row>
    <row r="92" spans="1:23" x14ac:dyDescent="0.2">
      <c r="A92" s="1">
        <v>44347</v>
      </c>
      <c r="B92">
        <v>74</v>
      </c>
      <c r="C92">
        <v>695</v>
      </c>
      <c r="D92">
        <v>1445</v>
      </c>
      <c r="E92">
        <v>2629</v>
      </c>
      <c r="F92">
        <v>1005</v>
      </c>
      <c r="G92" s="3">
        <f t="shared" si="20"/>
        <v>5848</v>
      </c>
      <c r="H92">
        <f t="shared" si="21"/>
        <v>5</v>
      </c>
      <c r="I92" s="4">
        <f t="shared" si="22"/>
        <v>1169.5999999999999</v>
      </c>
      <c r="K92" s="5">
        <f t="shared" si="34"/>
        <v>-5.1282051282051322</v>
      </c>
      <c r="L92" s="5">
        <f t="shared" si="30"/>
        <v>-4.7945205479452024</v>
      </c>
      <c r="M92" s="5">
        <f t="shared" si="31"/>
        <v>-0.48209366391184227</v>
      </c>
      <c r="N92" s="5">
        <f t="shared" si="32"/>
        <v>-13.803278688524589</v>
      </c>
      <c r="O92" s="5">
        <f t="shared" si="33"/>
        <v>-10.107334525939182</v>
      </c>
      <c r="P92" s="5">
        <f t="shared" si="23"/>
        <v>-9.0230242688238977</v>
      </c>
      <c r="R92" s="5">
        <f t="shared" si="24"/>
        <v>14.285714285714288</v>
      </c>
      <c r="S92" s="5">
        <f t="shared" si="25"/>
        <v>39.044943820224709</v>
      </c>
      <c r="T92" s="5">
        <f t="shared" si="26"/>
        <v>59.514003294892952</v>
      </c>
      <c r="U92" s="5">
        <f t="shared" si="27"/>
        <v>34.366013071895431</v>
      </c>
      <c r="V92" s="5">
        <f t="shared" si="28"/>
        <v>59.467455621301767</v>
      </c>
      <c r="W92" s="5">
        <f t="shared" si="29"/>
        <v>41.575430115171301</v>
      </c>
    </row>
    <row r="93" spans="1:23" x14ac:dyDescent="0.2">
      <c r="A93" s="1">
        <v>44377</v>
      </c>
      <c r="B93">
        <v>65</v>
      </c>
      <c r="C93">
        <v>686</v>
      </c>
      <c r="D93">
        <v>1490</v>
      </c>
      <c r="E93">
        <v>2650</v>
      </c>
      <c r="F93">
        <v>1151</v>
      </c>
      <c r="G93" s="3">
        <f t="shared" si="20"/>
        <v>6042</v>
      </c>
      <c r="H93">
        <f t="shared" si="21"/>
        <v>5</v>
      </c>
      <c r="I93" s="4">
        <f t="shared" si="22"/>
        <v>1208.4000000000001</v>
      </c>
      <c r="K93" s="5">
        <f t="shared" si="34"/>
        <v>-12.16216216216216</v>
      </c>
      <c r="L93" s="5">
        <f t="shared" si="30"/>
        <v>-1.2949640287769792</v>
      </c>
      <c r="M93" s="5">
        <f t="shared" si="31"/>
        <v>3.114186851211076</v>
      </c>
      <c r="N93" s="5">
        <f t="shared" si="32"/>
        <v>0.79878280715099947</v>
      </c>
      <c r="O93" s="5">
        <f t="shared" si="33"/>
        <v>14.527363184079611</v>
      </c>
      <c r="P93" s="5">
        <f t="shared" si="23"/>
        <v>3.3173734610123295</v>
      </c>
      <c r="R93" s="5">
        <f t="shared" si="24"/>
        <v>12.548262548262551</v>
      </c>
      <c r="S93" s="5">
        <f t="shared" si="25"/>
        <v>38.53932584269662</v>
      </c>
      <c r="T93" s="5">
        <f t="shared" si="26"/>
        <v>61.367380560131835</v>
      </c>
      <c r="U93" s="5">
        <f t="shared" si="27"/>
        <v>34.640522875816998</v>
      </c>
      <c r="V93" s="5">
        <f t="shared" si="28"/>
        <v>68.106508875739635</v>
      </c>
      <c r="W93" s="5">
        <f t="shared" si="29"/>
        <v>42.95464240011372</v>
      </c>
    </row>
    <row r="94" spans="1:23" x14ac:dyDescent="0.2">
      <c r="A94" s="1">
        <v>44408</v>
      </c>
      <c r="B94">
        <v>69</v>
      </c>
      <c r="C94">
        <v>665</v>
      </c>
      <c r="D94">
        <v>1475</v>
      </c>
      <c r="E94">
        <v>2461</v>
      </c>
      <c r="F94">
        <v>1053</v>
      </c>
      <c r="G94" s="3">
        <f t="shared" si="20"/>
        <v>5723</v>
      </c>
      <c r="H94">
        <f t="shared" si="21"/>
        <v>5</v>
      </c>
      <c r="I94" s="4">
        <f t="shared" si="22"/>
        <v>1144.5999999999999</v>
      </c>
      <c r="K94" s="5">
        <f t="shared" si="34"/>
        <v>6.1538461538461542</v>
      </c>
      <c r="L94" s="5">
        <f t="shared" si="30"/>
        <v>-3.0612244897959218</v>
      </c>
      <c r="M94" s="5">
        <f t="shared" si="31"/>
        <v>-1.0067114093959773</v>
      </c>
      <c r="N94" s="5">
        <f t="shared" si="32"/>
        <v>-7.1320754716981183</v>
      </c>
      <c r="O94" s="5">
        <f t="shared" si="33"/>
        <v>-8.5143353605560357</v>
      </c>
      <c r="P94" s="5">
        <f t="shared" si="23"/>
        <v>-5.279708705726593</v>
      </c>
      <c r="R94" s="5">
        <f t="shared" si="24"/>
        <v>13.320463320463324</v>
      </c>
      <c r="S94" s="5">
        <f t="shared" si="25"/>
        <v>37.359550561797739</v>
      </c>
      <c r="T94" s="5">
        <f t="shared" si="26"/>
        <v>60.749588138385541</v>
      </c>
      <c r="U94" s="5">
        <f t="shared" si="27"/>
        <v>32.169934640522875</v>
      </c>
      <c r="V94" s="5">
        <f t="shared" si="28"/>
        <v>62.307692307692299</v>
      </c>
      <c r="W94" s="5">
        <f t="shared" si="29"/>
        <v>40.68676240580119</v>
      </c>
    </row>
    <row r="95" spans="1:23" x14ac:dyDescent="0.2">
      <c r="A95" s="1">
        <v>44439</v>
      </c>
      <c r="B95">
        <v>105</v>
      </c>
      <c r="C95">
        <v>736</v>
      </c>
      <c r="D95">
        <v>1548</v>
      </c>
      <c r="E95">
        <v>2716</v>
      </c>
      <c r="F95">
        <v>1189</v>
      </c>
      <c r="G95" s="3">
        <f t="shared" si="20"/>
        <v>6294</v>
      </c>
      <c r="H95">
        <f t="shared" si="21"/>
        <v>5</v>
      </c>
      <c r="I95" s="4">
        <f t="shared" si="22"/>
        <v>1258.8</v>
      </c>
      <c r="K95" s="5">
        <f t="shared" si="34"/>
        <v>52.173913043478272</v>
      </c>
      <c r="L95" s="5">
        <f t="shared" si="30"/>
        <v>10.676691729323306</v>
      </c>
      <c r="M95" s="5">
        <f t="shared" si="31"/>
        <v>4.9491525423728921</v>
      </c>
      <c r="N95" s="5">
        <f t="shared" si="32"/>
        <v>10.361641609102001</v>
      </c>
      <c r="O95" s="5">
        <f t="shared" si="33"/>
        <v>12.915479582146251</v>
      </c>
      <c r="P95" s="5">
        <f t="shared" si="23"/>
        <v>9.9772846409226013</v>
      </c>
      <c r="R95" s="5">
        <f t="shared" si="24"/>
        <v>20.270270270270277</v>
      </c>
      <c r="S95" s="5">
        <f t="shared" si="25"/>
        <v>41.34831460674156</v>
      </c>
      <c r="T95" s="5">
        <f t="shared" si="26"/>
        <v>63.756177924217511</v>
      </c>
      <c r="U95" s="5">
        <f t="shared" si="27"/>
        <v>35.503267973856211</v>
      </c>
      <c r="V95" s="5">
        <f t="shared" si="28"/>
        <v>70.355029585798803</v>
      </c>
      <c r="W95" s="5">
        <f t="shared" si="29"/>
        <v>44.746196502203865</v>
      </c>
    </row>
    <row r="96" spans="1:23" x14ac:dyDescent="0.2">
      <c r="A96" s="1">
        <v>44469</v>
      </c>
      <c r="B96">
        <v>99</v>
      </c>
      <c r="C96">
        <v>707</v>
      </c>
      <c r="D96">
        <v>1430</v>
      </c>
      <c r="E96">
        <v>3215</v>
      </c>
      <c r="F96">
        <v>1226</v>
      </c>
      <c r="G96" s="3">
        <f t="shared" si="20"/>
        <v>6677</v>
      </c>
      <c r="H96">
        <f t="shared" si="21"/>
        <v>5</v>
      </c>
      <c r="I96" s="4">
        <f t="shared" si="22"/>
        <v>1335.4</v>
      </c>
      <c r="K96" s="5">
        <f t="shared" si="34"/>
        <v>-5.7142857142857162</v>
      </c>
      <c r="L96" s="5">
        <f t="shared" si="30"/>
        <v>-3.9402173913043459</v>
      </c>
      <c r="M96" s="5">
        <f t="shared" si="31"/>
        <v>-7.622739018087854</v>
      </c>
      <c r="N96" s="5">
        <f t="shared" si="32"/>
        <v>18.372606774668633</v>
      </c>
      <c r="O96" s="5">
        <f t="shared" si="33"/>
        <v>3.111858704793935</v>
      </c>
      <c r="P96" s="5">
        <f t="shared" si="23"/>
        <v>6.0851604702891748</v>
      </c>
      <c r="R96" s="5">
        <f t="shared" si="24"/>
        <v>19.111969111969117</v>
      </c>
      <c r="S96" s="5">
        <f t="shared" si="25"/>
        <v>39.719101123595493</v>
      </c>
      <c r="T96" s="5">
        <f t="shared" si="26"/>
        <v>58.896210873146664</v>
      </c>
      <c r="U96" s="5">
        <f t="shared" si="27"/>
        <v>42.026143790849673</v>
      </c>
      <c r="V96" s="5">
        <f t="shared" si="28"/>
        <v>72.544378698224833</v>
      </c>
      <c r="W96" s="5">
        <f t="shared" si="29"/>
        <v>47.469074363713894</v>
      </c>
    </row>
    <row r="97" spans="1:23" x14ac:dyDescent="0.2">
      <c r="A97" s="1">
        <v>44500</v>
      </c>
      <c r="B97">
        <v>123</v>
      </c>
      <c r="C97">
        <v>655</v>
      </c>
      <c r="D97">
        <v>1296</v>
      </c>
      <c r="E97">
        <v>2959</v>
      </c>
      <c r="F97">
        <v>1215</v>
      </c>
      <c r="G97" s="3">
        <f t="shared" si="20"/>
        <v>6248</v>
      </c>
      <c r="H97">
        <f t="shared" si="21"/>
        <v>5</v>
      </c>
      <c r="I97" s="4">
        <f t="shared" si="22"/>
        <v>1249.5999999999999</v>
      </c>
      <c r="K97" s="5">
        <f t="shared" si="34"/>
        <v>24.242424242424242</v>
      </c>
      <c r="L97" s="5">
        <f t="shared" si="30"/>
        <v>-7.3550212164073532</v>
      </c>
      <c r="M97" s="5">
        <f t="shared" si="31"/>
        <v>-9.3706293706293682</v>
      </c>
      <c r="N97" s="5">
        <f t="shared" si="32"/>
        <v>-7.9626749611197534</v>
      </c>
      <c r="O97" s="5">
        <f t="shared" si="33"/>
        <v>-0.897226753670477</v>
      </c>
      <c r="P97" s="5">
        <f t="shared" si="23"/>
        <v>-6.4250411861614616</v>
      </c>
      <c r="R97" s="5">
        <f t="shared" si="24"/>
        <v>23.745173745173751</v>
      </c>
      <c r="S97" s="5">
        <f t="shared" si="25"/>
        <v>36.797752808988754</v>
      </c>
      <c r="T97" s="5">
        <f t="shared" si="26"/>
        <v>53.377265238879772</v>
      </c>
      <c r="U97" s="5">
        <f t="shared" si="27"/>
        <v>38.679738562091501</v>
      </c>
      <c r="V97" s="5">
        <f t="shared" si="28"/>
        <v>71.893491124260336</v>
      </c>
      <c r="W97" s="5">
        <f t="shared" si="29"/>
        <v>44.419166785155667</v>
      </c>
    </row>
    <row r="98" spans="1:23" x14ac:dyDescent="0.2">
      <c r="A98" s="1">
        <v>44530</v>
      </c>
      <c r="B98">
        <v>110</v>
      </c>
      <c r="C98">
        <v>690</v>
      </c>
      <c r="D98">
        <v>1335</v>
      </c>
      <c r="E98">
        <v>3224</v>
      </c>
      <c r="F98">
        <v>1251</v>
      </c>
      <c r="G98" s="3">
        <f t="shared" si="20"/>
        <v>6610</v>
      </c>
      <c r="H98">
        <f t="shared" si="21"/>
        <v>5</v>
      </c>
      <c r="I98" s="4">
        <f t="shared" si="22"/>
        <v>1322</v>
      </c>
      <c r="K98" s="5">
        <f t="shared" si="34"/>
        <v>-10.569105691056912</v>
      </c>
      <c r="L98" s="5">
        <f t="shared" si="30"/>
        <v>5.3435114503816772</v>
      </c>
      <c r="M98" s="5">
        <f t="shared" si="31"/>
        <v>3.009259259259256</v>
      </c>
      <c r="N98" s="5">
        <f t="shared" si="32"/>
        <v>8.9557282865833088</v>
      </c>
      <c r="O98" s="5">
        <f t="shared" si="33"/>
        <v>2.9629629629629672</v>
      </c>
      <c r="P98" s="5">
        <f t="shared" si="23"/>
        <v>5.7938540332906685</v>
      </c>
      <c r="R98" s="5">
        <f t="shared" si="24"/>
        <v>21.23552123552124</v>
      </c>
      <c r="S98" s="5">
        <f t="shared" si="25"/>
        <v>38.764044943820217</v>
      </c>
      <c r="T98" s="5">
        <f t="shared" si="26"/>
        <v>54.983525535420135</v>
      </c>
      <c r="U98" s="5">
        <f t="shared" si="27"/>
        <v>42.143790849673202</v>
      </c>
      <c r="V98" s="5">
        <f t="shared" si="28"/>
        <v>74.023668639053241</v>
      </c>
      <c r="W98" s="5">
        <f t="shared" si="29"/>
        <v>46.992748471491517</v>
      </c>
    </row>
    <row r="99" spans="1:23" x14ac:dyDescent="0.2">
      <c r="A99" s="1">
        <v>44561</v>
      </c>
      <c r="B99">
        <v>114</v>
      </c>
      <c r="C99">
        <v>799</v>
      </c>
      <c r="D99">
        <v>1537</v>
      </c>
      <c r="E99">
        <v>3725</v>
      </c>
      <c r="F99">
        <v>1237</v>
      </c>
      <c r="G99" s="3">
        <f t="shared" si="20"/>
        <v>7412</v>
      </c>
      <c r="H99">
        <f t="shared" si="21"/>
        <v>5</v>
      </c>
      <c r="I99" s="4">
        <f t="shared" si="22"/>
        <v>1482.4</v>
      </c>
      <c r="K99" s="5">
        <f t="shared" si="34"/>
        <v>3.6363636363636376</v>
      </c>
      <c r="L99" s="5">
        <f t="shared" si="30"/>
        <v>15.797101449275353</v>
      </c>
      <c r="M99" s="5">
        <f t="shared" si="31"/>
        <v>15.131086142322104</v>
      </c>
      <c r="N99" s="5">
        <f t="shared" si="32"/>
        <v>15.53970223325063</v>
      </c>
      <c r="O99" s="5">
        <f t="shared" si="33"/>
        <v>-1.1191047162270151</v>
      </c>
      <c r="P99" s="5">
        <f t="shared" si="23"/>
        <v>12.133131618759464</v>
      </c>
      <c r="R99" s="5">
        <f t="shared" si="24"/>
        <v>22.007722007722013</v>
      </c>
      <c r="S99" s="5">
        <f t="shared" si="25"/>
        <v>44.887640449438187</v>
      </c>
      <c r="T99" s="5">
        <f t="shared" si="26"/>
        <v>63.303130148270228</v>
      </c>
      <c r="U99" s="5">
        <f t="shared" si="27"/>
        <v>48.692810457516345</v>
      </c>
      <c r="V99" s="5">
        <f t="shared" si="28"/>
        <v>73.195266272189343</v>
      </c>
      <c r="W99" s="5">
        <f t="shared" si="29"/>
        <v>52.694440494810159</v>
      </c>
    </row>
    <row r="100" spans="1:23" x14ac:dyDescent="0.2">
      <c r="A100" s="1">
        <v>44592</v>
      </c>
      <c r="B100">
        <v>111</v>
      </c>
      <c r="C100">
        <v>765</v>
      </c>
      <c r="D100">
        <v>1459</v>
      </c>
      <c r="E100">
        <v>3586</v>
      </c>
      <c r="F100">
        <v>1183</v>
      </c>
      <c r="G100" s="3">
        <f t="shared" si="20"/>
        <v>7104</v>
      </c>
      <c r="H100">
        <f t="shared" si="21"/>
        <v>5</v>
      </c>
      <c r="I100" s="4">
        <f t="shared" si="22"/>
        <v>1420.8</v>
      </c>
      <c r="K100" s="5">
        <f t="shared" si="34"/>
        <v>-2.6315789473684181</v>
      </c>
      <c r="L100" s="5">
        <f t="shared" si="30"/>
        <v>-4.2553191489361648</v>
      </c>
      <c r="M100" s="5">
        <f t="shared" si="31"/>
        <v>-5.0748210800260267</v>
      </c>
      <c r="N100" s="5">
        <f t="shared" si="32"/>
        <v>-3.7315436241610711</v>
      </c>
      <c r="O100" s="5">
        <f t="shared" si="33"/>
        <v>-4.365400161681487</v>
      </c>
      <c r="P100" s="5">
        <f t="shared" si="23"/>
        <v>-4.1554236373448568</v>
      </c>
      <c r="R100" s="5">
        <f t="shared" si="24"/>
        <v>21.428571428571434</v>
      </c>
      <c r="S100" s="5">
        <f t="shared" si="25"/>
        <v>42.977528089887628</v>
      </c>
      <c r="T100" s="5">
        <f t="shared" si="26"/>
        <v>60.090609555189502</v>
      </c>
      <c r="U100" s="5">
        <f t="shared" si="27"/>
        <v>46.875816993464056</v>
      </c>
      <c r="V100" s="5">
        <f t="shared" si="28"/>
        <v>70</v>
      </c>
      <c r="W100" s="5">
        <f t="shared" si="29"/>
        <v>50.504763258922196</v>
      </c>
    </row>
    <row r="101" spans="1:23" x14ac:dyDescent="0.2">
      <c r="A101" s="1">
        <v>44620</v>
      </c>
      <c r="B101">
        <v>105</v>
      </c>
      <c r="C101">
        <v>764</v>
      </c>
      <c r="D101">
        <v>1340</v>
      </c>
      <c r="E101">
        <v>3441</v>
      </c>
      <c r="F101">
        <v>1256</v>
      </c>
      <c r="G101" s="3">
        <f t="shared" si="20"/>
        <v>6906</v>
      </c>
      <c r="H101">
        <f t="shared" si="21"/>
        <v>5</v>
      </c>
      <c r="I101" s="4">
        <f t="shared" si="22"/>
        <v>1381.2</v>
      </c>
      <c r="K101" s="5">
        <f t="shared" si="34"/>
        <v>-5.4054054054054053</v>
      </c>
      <c r="L101" s="5">
        <f t="shared" si="30"/>
        <v>-0.13071895424836555</v>
      </c>
      <c r="M101" s="5">
        <f t="shared" si="31"/>
        <v>-8.1562714187799816</v>
      </c>
      <c r="N101" s="5">
        <f t="shared" si="32"/>
        <v>-4.0435025097601773</v>
      </c>
      <c r="O101" s="5">
        <f t="shared" si="33"/>
        <v>6.1707523245984719</v>
      </c>
      <c r="P101" s="5">
        <f t="shared" si="23"/>
        <v>-2.7871621621621601</v>
      </c>
      <c r="R101" s="5">
        <f t="shared" si="24"/>
        <v>20.270270270270274</v>
      </c>
      <c r="S101" s="5">
        <f t="shared" si="25"/>
        <v>42.921348314606732</v>
      </c>
      <c r="T101" s="5">
        <f t="shared" si="26"/>
        <v>55.189456342668912</v>
      </c>
      <c r="U101" s="5">
        <f t="shared" si="27"/>
        <v>44.980392156862749</v>
      </c>
      <c r="V101" s="5">
        <f t="shared" si="28"/>
        <v>74.319526627218934</v>
      </c>
      <c r="W101" s="5">
        <f t="shared" si="29"/>
        <v>49.097113607279937</v>
      </c>
    </row>
    <row r="102" spans="1:23" x14ac:dyDescent="0.2">
      <c r="A102" s="1">
        <v>44651</v>
      </c>
      <c r="B102">
        <v>105</v>
      </c>
      <c r="C102">
        <v>744</v>
      </c>
      <c r="D102">
        <v>1472</v>
      </c>
      <c r="E102">
        <v>3500</v>
      </c>
      <c r="F102">
        <v>1406</v>
      </c>
      <c r="G102" s="3">
        <f t="shared" si="20"/>
        <v>7227</v>
      </c>
      <c r="H102">
        <f t="shared" si="21"/>
        <v>5</v>
      </c>
      <c r="I102" s="4">
        <f t="shared" si="22"/>
        <v>1445.4</v>
      </c>
      <c r="K102" s="5">
        <f t="shared" si="34"/>
        <v>0</v>
      </c>
      <c r="L102" s="5">
        <f t="shared" si="30"/>
        <v>-2.6178010471204161</v>
      </c>
      <c r="M102" s="5">
        <f t="shared" si="31"/>
        <v>9.8507462686567173</v>
      </c>
      <c r="N102" s="5">
        <f t="shared" si="32"/>
        <v>1.7146178436501014</v>
      </c>
      <c r="O102" s="5">
        <f t="shared" si="33"/>
        <v>11.942675159235661</v>
      </c>
      <c r="P102" s="5">
        <f t="shared" si="23"/>
        <v>4.6481320590790576</v>
      </c>
      <c r="R102" s="5">
        <f t="shared" si="24"/>
        <v>20.270270270270274</v>
      </c>
      <c r="S102" s="5">
        <f t="shared" si="25"/>
        <v>41.797752808988754</v>
      </c>
      <c r="T102" s="5">
        <f t="shared" si="26"/>
        <v>60.626029654036302</v>
      </c>
      <c r="U102" s="5">
        <f t="shared" si="27"/>
        <v>45.751633986928105</v>
      </c>
      <c r="V102" s="5">
        <f t="shared" si="28"/>
        <v>83.195266272189343</v>
      </c>
      <c r="W102" s="5">
        <f t="shared" si="29"/>
        <v>51.379212284942383</v>
      </c>
    </row>
    <row r="103" spans="1:23" x14ac:dyDescent="0.2">
      <c r="A103" s="1">
        <v>44681</v>
      </c>
      <c r="B103">
        <v>105</v>
      </c>
      <c r="C103">
        <v>682</v>
      </c>
      <c r="D103">
        <v>1412</v>
      </c>
      <c r="E103">
        <v>3620</v>
      </c>
      <c r="F103">
        <v>1345</v>
      </c>
      <c r="G103" s="3">
        <f t="shared" si="20"/>
        <v>7164</v>
      </c>
      <c r="H103">
        <f t="shared" si="21"/>
        <v>5</v>
      </c>
      <c r="I103" s="4">
        <f t="shared" si="22"/>
        <v>1432.8</v>
      </c>
      <c r="K103" s="5">
        <f t="shared" si="34"/>
        <v>0</v>
      </c>
      <c r="L103" s="5">
        <f t="shared" si="30"/>
        <v>-8.3333333333333375</v>
      </c>
      <c r="M103" s="5">
        <f t="shared" si="31"/>
        <v>-4.0760869565217401</v>
      </c>
      <c r="N103" s="5">
        <f t="shared" si="32"/>
        <v>3.4285714285714253</v>
      </c>
      <c r="O103" s="5">
        <f t="shared" si="33"/>
        <v>-4.3385490753911853</v>
      </c>
      <c r="P103" s="5">
        <f t="shared" si="23"/>
        <v>-0.87173100871732467</v>
      </c>
      <c r="R103" s="5">
        <f t="shared" si="24"/>
        <v>20.270270270270274</v>
      </c>
      <c r="S103" s="5">
        <f t="shared" si="25"/>
        <v>38.314606741573023</v>
      </c>
      <c r="T103" s="5">
        <f t="shared" si="26"/>
        <v>58.154859967051124</v>
      </c>
      <c r="U103" s="5">
        <f t="shared" si="27"/>
        <v>47.320261437908499</v>
      </c>
      <c r="V103" s="5">
        <f t="shared" si="28"/>
        <v>79.585798816568044</v>
      </c>
      <c r="W103" s="5">
        <f t="shared" si="29"/>
        <v>50.93132375941984</v>
      </c>
    </row>
    <row r="104" spans="1:23" x14ac:dyDescent="0.2">
      <c r="A104" s="1">
        <v>44712</v>
      </c>
      <c r="B104">
        <v>106</v>
      </c>
      <c r="C104">
        <v>680</v>
      </c>
      <c r="D104">
        <v>1440</v>
      </c>
      <c r="E104">
        <v>3699</v>
      </c>
      <c r="F104">
        <v>1375</v>
      </c>
      <c r="G104" s="3">
        <f t="shared" si="20"/>
        <v>7300</v>
      </c>
      <c r="H104">
        <f t="shared" si="21"/>
        <v>5</v>
      </c>
      <c r="I104" s="4">
        <f t="shared" si="22"/>
        <v>1460</v>
      </c>
      <c r="K104" s="5">
        <f t="shared" si="34"/>
        <v>0.952380952380949</v>
      </c>
      <c r="L104" s="5">
        <f t="shared" si="30"/>
        <v>-0.29325513196480912</v>
      </c>
      <c r="M104" s="5">
        <f t="shared" si="31"/>
        <v>1.9830028328611915</v>
      </c>
      <c r="N104" s="5">
        <f t="shared" si="32"/>
        <v>2.1823204419889608</v>
      </c>
      <c r="O104" s="5">
        <f t="shared" si="33"/>
        <v>2.2304832713754719</v>
      </c>
      <c r="P104" s="5">
        <f t="shared" si="23"/>
        <v>1.8983807928531604</v>
      </c>
      <c r="R104" s="5">
        <f t="shared" si="24"/>
        <v>20.463320463320468</v>
      </c>
      <c r="S104" s="5">
        <f t="shared" si="25"/>
        <v>38.202247191011224</v>
      </c>
      <c r="T104" s="5">
        <f t="shared" si="26"/>
        <v>59.308072487644203</v>
      </c>
      <c r="U104" s="5">
        <f t="shared" si="27"/>
        <v>48.352941176470594</v>
      </c>
      <c r="V104" s="5">
        <f t="shared" si="28"/>
        <v>81.360946745562131</v>
      </c>
      <c r="W104" s="5">
        <f t="shared" si="29"/>
        <v>51.898194227214525</v>
      </c>
    </row>
    <row r="105" spans="1:23" x14ac:dyDescent="0.2">
      <c r="A105" s="1">
        <v>44742</v>
      </c>
      <c r="B105">
        <v>125</v>
      </c>
      <c r="C105">
        <v>555</v>
      </c>
      <c r="D105">
        <v>1235</v>
      </c>
      <c r="E105">
        <v>3319</v>
      </c>
      <c r="F105">
        <v>1270</v>
      </c>
      <c r="G105" s="3">
        <f t="shared" si="20"/>
        <v>6504</v>
      </c>
      <c r="H105">
        <f t="shared" si="21"/>
        <v>5</v>
      </c>
      <c r="I105" s="4">
        <f t="shared" si="22"/>
        <v>1300.8</v>
      </c>
      <c r="K105" s="5">
        <f t="shared" si="34"/>
        <v>17.924528301886799</v>
      </c>
      <c r="L105" s="5">
        <f t="shared" si="30"/>
        <v>-18.382352941176471</v>
      </c>
      <c r="M105" s="5">
        <f t="shared" si="31"/>
        <v>-14.236111111111116</v>
      </c>
      <c r="N105" s="5">
        <f t="shared" si="32"/>
        <v>-10.273046769397132</v>
      </c>
      <c r="O105" s="5">
        <f t="shared" si="33"/>
        <v>-7.6363636363636411</v>
      </c>
      <c r="P105" s="5">
        <f t="shared" si="23"/>
        <v>-10.9041095890411</v>
      </c>
      <c r="R105" s="5">
        <f t="shared" si="24"/>
        <v>24.131274131274139</v>
      </c>
      <c r="S105" s="5">
        <f t="shared" si="25"/>
        <v>31.179775280898866</v>
      </c>
      <c r="T105" s="5">
        <f t="shared" si="26"/>
        <v>50.864909390444851</v>
      </c>
      <c r="U105" s="5">
        <f t="shared" si="27"/>
        <v>43.385620915032689</v>
      </c>
      <c r="V105" s="5">
        <f t="shared" si="28"/>
        <v>75.147928994082832</v>
      </c>
      <c r="W105" s="5">
        <f t="shared" si="29"/>
        <v>46.239158253945654</v>
      </c>
    </row>
    <row r="106" spans="1:23" x14ac:dyDescent="0.2">
      <c r="A106" s="1">
        <v>44773</v>
      </c>
      <c r="B106">
        <v>101</v>
      </c>
      <c r="C106">
        <v>629</v>
      </c>
      <c r="D106">
        <v>1355</v>
      </c>
      <c r="E106">
        <v>3696</v>
      </c>
      <c r="F106">
        <v>1420</v>
      </c>
      <c r="G106" s="3">
        <f t="shared" si="20"/>
        <v>7201</v>
      </c>
      <c r="H106">
        <f t="shared" si="21"/>
        <v>5</v>
      </c>
      <c r="I106" s="4">
        <f t="shared" si="22"/>
        <v>1440.2</v>
      </c>
      <c r="K106" s="5">
        <f t="shared" si="34"/>
        <v>-19.199999999999996</v>
      </c>
      <c r="L106" s="5">
        <f t="shared" si="30"/>
        <v>13.33333333333333</v>
      </c>
      <c r="M106" s="5">
        <f t="shared" si="31"/>
        <v>9.7165991902834037</v>
      </c>
      <c r="N106" s="5">
        <f t="shared" si="32"/>
        <v>11.358843025007538</v>
      </c>
      <c r="O106" s="5">
        <f t="shared" si="33"/>
        <v>11.811023622047244</v>
      </c>
      <c r="P106" s="5">
        <f t="shared" si="23"/>
        <v>10.716482164821661</v>
      </c>
      <c r="R106" s="5">
        <f t="shared" si="24"/>
        <v>19.498069498069505</v>
      </c>
      <c r="S106" s="5">
        <f t="shared" si="25"/>
        <v>35.337078651685381</v>
      </c>
      <c r="T106" s="5">
        <f t="shared" si="26"/>
        <v>55.807248764415199</v>
      </c>
      <c r="U106" s="5">
        <f t="shared" si="27"/>
        <v>48.313725490196092</v>
      </c>
      <c r="V106" s="5">
        <f t="shared" si="28"/>
        <v>84.023668639053241</v>
      </c>
      <c r="W106" s="5">
        <f t="shared" si="29"/>
        <v>51.194369401393402</v>
      </c>
    </row>
    <row r="107" spans="1:23" x14ac:dyDescent="0.2">
      <c r="A107" s="1">
        <v>44804</v>
      </c>
      <c r="B107">
        <v>104</v>
      </c>
      <c r="C107">
        <v>590</v>
      </c>
      <c r="D107">
        <v>1274</v>
      </c>
      <c r="E107">
        <v>3555</v>
      </c>
      <c r="F107">
        <v>1349</v>
      </c>
      <c r="G107" s="3">
        <f t="shared" si="20"/>
        <v>6872</v>
      </c>
      <c r="H107">
        <f t="shared" si="21"/>
        <v>5</v>
      </c>
      <c r="I107" s="4">
        <f t="shared" si="22"/>
        <v>1374.4</v>
      </c>
      <c r="K107" s="5">
        <f t="shared" si="34"/>
        <v>2.9702970297029729</v>
      </c>
      <c r="L107" s="5">
        <f t="shared" si="30"/>
        <v>-6.2003179650238494</v>
      </c>
      <c r="M107" s="5">
        <f t="shared" si="31"/>
        <v>-5.9778597785977823</v>
      </c>
      <c r="N107" s="5">
        <f t="shared" si="32"/>
        <v>-3.8149350649350655</v>
      </c>
      <c r="O107" s="5">
        <f t="shared" si="33"/>
        <v>-5.0000000000000044</v>
      </c>
      <c r="P107" s="5">
        <f t="shared" si="23"/>
        <v>-4.5688098875156236</v>
      </c>
      <c r="R107" s="5">
        <f t="shared" si="24"/>
        <v>20.077220077220083</v>
      </c>
      <c r="S107" s="5">
        <f t="shared" si="25"/>
        <v>33.146067415730322</v>
      </c>
      <c r="T107" s="5">
        <f t="shared" si="26"/>
        <v>52.471169686985213</v>
      </c>
      <c r="U107" s="5">
        <f t="shared" si="27"/>
        <v>46.47058823529413</v>
      </c>
      <c r="V107" s="5">
        <f t="shared" si="28"/>
        <v>79.82248520710057</v>
      </c>
      <c r="W107" s="5">
        <f t="shared" si="29"/>
        <v>48.855395990331267</v>
      </c>
    </row>
    <row r="108" spans="1:23" x14ac:dyDescent="0.2">
      <c r="A108" s="1">
        <v>44834</v>
      </c>
      <c r="B108">
        <v>100</v>
      </c>
      <c r="C108">
        <v>630</v>
      </c>
      <c r="D108">
        <v>1179</v>
      </c>
      <c r="E108">
        <v>3437</v>
      </c>
      <c r="F108">
        <v>1239</v>
      </c>
      <c r="G108" s="3">
        <f t="shared" si="20"/>
        <v>6585</v>
      </c>
      <c r="H108">
        <f t="shared" si="21"/>
        <v>5</v>
      </c>
      <c r="I108" s="4">
        <f t="shared" si="22"/>
        <v>1317</v>
      </c>
      <c r="K108" s="5">
        <f t="shared" si="34"/>
        <v>-3.8461538461538436</v>
      </c>
      <c r="L108" s="5">
        <f t="shared" si="30"/>
        <v>6.7796610169491567</v>
      </c>
      <c r="M108" s="5">
        <f t="shared" si="31"/>
        <v>-7.4568288854003129</v>
      </c>
      <c r="N108" s="5">
        <f t="shared" si="32"/>
        <v>-3.3192686357243373</v>
      </c>
      <c r="O108" s="5">
        <f t="shared" si="33"/>
        <v>-8.1541882876204568</v>
      </c>
      <c r="P108" s="5">
        <f t="shared" si="23"/>
        <v>-4.1763678696158379</v>
      </c>
      <c r="R108" s="5">
        <f t="shared" si="24"/>
        <v>19.305019305019311</v>
      </c>
      <c r="S108" s="5">
        <f t="shared" si="25"/>
        <v>35.393258426966277</v>
      </c>
      <c r="T108" s="5">
        <f t="shared" si="26"/>
        <v>48.558484349258684</v>
      </c>
      <c r="U108" s="5">
        <f t="shared" si="27"/>
        <v>44.92810457516341</v>
      </c>
      <c r="V108" s="5">
        <f t="shared" si="28"/>
        <v>73.313609467455606</v>
      </c>
      <c r="W108" s="5">
        <f t="shared" si="29"/>
        <v>46.81501492961749</v>
      </c>
    </row>
    <row r="109" spans="1:23" x14ac:dyDescent="0.2">
      <c r="A109" s="1">
        <v>44865</v>
      </c>
      <c r="B109">
        <v>99</v>
      </c>
      <c r="C109">
        <v>681</v>
      </c>
      <c r="D109">
        <v>1295</v>
      </c>
      <c r="E109">
        <v>3703</v>
      </c>
      <c r="F109">
        <v>1345</v>
      </c>
      <c r="G109" s="3">
        <f t="shared" si="20"/>
        <v>7123</v>
      </c>
      <c r="H109">
        <f t="shared" si="21"/>
        <v>5</v>
      </c>
      <c r="I109" s="4">
        <f t="shared" si="22"/>
        <v>1424.6</v>
      </c>
      <c r="K109" s="5">
        <f t="shared" si="34"/>
        <v>-1.0000000000000009</v>
      </c>
      <c r="L109" s="5">
        <f t="shared" si="30"/>
        <v>8.0952380952380878</v>
      </c>
      <c r="M109" s="5">
        <f t="shared" si="31"/>
        <v>9.8388464800678541</v>
      </c>
      <c r="N109" s="5">
        <f t="shared" si="32"/>
        <v>7.7393075356415375</v>
      </c>
      <c r="O109" s="5">
        <f t="shared" si="33"/>
        <v>8.5552865213882168</v>
      </c>
      <c r="P109" s="5">
        <f t="shared" si="23"/>
        <v>8.1700835231586879</v>
      </c>
      <c r="R109" s="5">
        <f t="shared" si="24"/>
        <v>19.111969111969117</v>
      </c>
      <c r="S109" s="5">
        <f t="shared" si="25"/>
        <v>38.258426966292113</v>
      </c>
      <c r="T109" s="5">
        <f t="shared" si="26"/>
        <v>53.336079077430021</v>
      </c>
      <c r="U109" s="5">
        <f t="shared" si="27"/>
        <v>48.40522875816994</v>
      </c>
      <c r="V109" s="5">
        <f t="shared" si="28"/>
        <v>79.58579881656803</v>
      </c>
      <c r="W109" s="5">
        <f t="shared" si="29"/>
        <v>50.639840750746451</v>
      </c>
    </row>
    <row r="110" spans="1:23" x14ac:dyDescent="0.2">
      <c r="A110" s="1">
        <v>44895</v>
      </c>
      <c r="B110">
        <v>100</v>
      </c>
      <c r="C110">
        <v>764</v>
      </c>
      <c r="D110">
        <v>1420</v>
      </c>
      <c r="E110">
        <v>3433</v>
      </c>
      <c r="F110">
        <v>1381</v>
      </c>
      <c r="G110" s="3">
        <f t="shared" si="20"/>
        <v>7098</v>
      </c>
      <c r="H110">
        <f t="shared" si="21"/>
        <v>5</v>
      </c>
      <c r="I110" s="4">
        <f t="shared" si="22"/>
        <v>1419.6</v>
      </c>
      <c r="K110" s="5">
        <f t="shared" si="34"/>
        <v>1.0101010101010166</v>
      </c>
      <c r="L110" s="5">
        <f t="shared" si="30"/>
        <v>12.187958883994131</v>
      </c>
      <c r="M110" s="5">
        <f t="shared" si="31"/>
        <v>9.6525096525096554</v>
      </c>
      <c r="N110" s="5">
        <f t="shared" si="32"/>
        <v>-7.2913853632190158</v>
      </c>
      <c r="O110" s="5">
        <f t="shared" si="33"/>
        <v>2.6765799256505574</v>
      </c>
      <c r="P110" s="5">
        <f t="shared" si="23"/>
        <v>-0.35097571248069448</v>
      </c>
      <c r="R110" s="5">
        <f t="shared" si="24"/>
        <v>19.305019305019311</v>
      </c>
      <c r="S110" s="5">
        <f t="shared" si="25"/>
        <v>42.921348314606718</v>
      </c>
      <c r="T110" s="5">
        <f t="shared" si="26"/>
        <v>58.484349258649139</v>
      </c>
      <c r="U110" s="5">
        <f t="shared" si="27"/>
        <v>44.875816993464056</v>
      </c>
      <c r="V110" s="5">
        <f t="shared" si="28"/>
        <v>81.715976331360935</v>
      </c>
      <c r="W110" s="5">
        <f t="shared" si="29"/>
        <v>50.462107208872432</v>
      </c>
    </row>
    <row r="111" spans="1:23" x14ac:dyDescent="0.2">
      <c r="A111" s="1">
        <v>44926</v>
      </c>
      <c r="B111">
        <v>101</v>
      </c>
      <c r="C111">
        <v>750</v>
      </c>
      <c r="D111">
        <v>1454</v>
      </c>
      <c r="E111">
        <v>3364</v>
      </c>
      <c r="F111">
        <v>1327</v>
      </c>
      <c r="G111" s="3">
        <f t="shared" si="20"/>
        <v>6996</v>
      </c>
      <c r="H111">
        <f t="shared" si="21"/>
        <v>5</v>
      </c>
      <c r="I111" s="4">
        <f t="shared" si="22"/>
        <v>1399.2</v>
      </c>
      <c r="K111" s="5">
        <f t="shared" si="34"/>
        <v>1.0000000000000009</v>
      </c>
      <c r="L111" s="5">
        <f t="shared" si="30"/>
        <v>-1.8324607329842979</v>
      </c>
      <c r="M111" s="5">
        <f t="shared" si="31"/>
        <v>2.3943661971830954</v>
      </c>
      <c r="N111" s="5">
        <f t="shared" si="32"/>
        <v>-2.0099038741625441</v>
      </c>
      <c r="O111" s="5">
        <f t="shared" si="33"/>
        <v>-3.9102099927588729</v>
      </c>
      <c r="P111" s="5">
        <f t="shared" si="23"/>
        <v>-1.4370245139475823</v>
      </c>
      <c r="R111" s="5">
        <f t="shared" si="24"/>
        <v>19.498069498069505</v>
      </c>
      <c r="S111" s="5">
        <f t="shared" si="25"/>
        <v>42.134831460674128</v>
      </c>
      <c r="T111" s="5">
        <f t="shared" si="26"/>
        <v>59.88467874794074</v>
      </c>
      <c r="U111" s="5">
        <f t="shared" si="27"/>
        <v>43.973856209150327</v>
      </c>
      <c r="V111" s="5">
        <f t="shared" si="28"/>
        <v>78.520710059171577</v>
      </c>
      <c r="W111" s="5">
        <f t="shared" si="29"/>
        <v>49.736954358026424</v>
      </c>
    </row>
    <row r="112" spans="1:23" x14ac:dyDescent="0.2">
      <c r="A112" s="1">
        <v>44957</v>
      </c>
      <c r="B112">
        <v>99</v>
      </c>
      <c r="C112">
        <v>730</v>
      </c>
      <c r="D112">
        <v>1402</v>
      </c>
      <c r="E112">
        <v>3345</v>
      </c>
      <c r="F112">
        <v>1317</v>
      </c>
      <c r="G112" s="3">
        <f t="shared" si="20"/>
        <v>6893</v>
      </c>
      <c r="H112">
        <f t="shared" si="21"/>
        <v>5</v>
      </c>
      <c r="I112" s="4">
        <f t="shared" si="22"/>
        <v>1378.6</v>
      </c>
      <c r="K112" s="5">
        <f t="shared" si="34"/>
        <v>-1.980198019801982</v>
      </c>
      <c r="L112" s="5">
        <f t="shared" si="30"/>
        <v>-2.6666666666666616</v>
      </c>
      <c r="M112" s="5">
        <f t="shared" si="31"/>
        <v>-3.5763411279229662</v>
      </c>
      <c r="N112" s="5">
        <f t="shared" si="32"/>
        <v>-0.56480380499405181</v>
      </c>
      <c r="O112" s="5">
        <f t="shared" si="33"/>
        <v>-0.75357950263752471</v>
      </c>
      <c r="P112" s="5">
        <f t="shared" si="23"/>
        <v>-1.4722698684962898</v>
      </c>
      <c r="R112" s="5">
        <f t="shared" si="24"/>
        <v>19.111969111969117</v>
      </c>
      <c r="S112" s="5">
        <f t="shared" si="25"/>
        <v>41.011235955056151</v>
      </c>
      <c r="T112" s="5">
        <f t="shared" si="26"/>
        <v>57.742998352553592</v>
      </c>
      <c r="U112" s="5">
        <f t="shared" si="27"/>
        <v>43.725490196078432</v>
      </c>
      <c r="V112" s="5">
        <f t="shared" si="28"/>
        <v>77.928994082840219</v>
      </c>
      <c r="W112" s="5">
        <f t="shared" si="29"/>
        <v>49.004692165505446</v>
      </c>
    </row>
    <row r="113" spans="1:23" x14ac:dyDescent="0.2">
      <c r="A113" s="1">
        <v>44985</v>
      </c>
      <c r="B113">
        <v>73</v>
      </c>
      <c r="C113">
        <v>867</v>
      </c>
      <c r="D113">
        <v>1344</v>
      </c>
      <c r="E113">
        <v>3427</v>
      </c>
      <c r="F113">
        <v>1342</v>
      </c>
      <c r="G113" s="3">
        <f t="shared" si="20"/>
        <v>7053</v>
      </c>
      <c r="H113">
        <f t="shared" si="21"/>
        <v>5</v>
      </c>
      <c r="I113" s="4">
        <f t="shared" si="22"/>
        <v>1410.6</v>
      </c>
      <c r="K113" s="5">
        <f t="shared" si="34"/>
        <v>-26.262626262626267</v>
      </c>
      <c r="L113" s="5">
        <f t="shared" si="30"/>
        <v>18.767123287671229</v>
      </c>
      <c r="M113" s="5">
        <f t="shared" si="31"/>
        <v>-4.1369472182596345</v>
      </c>
      <c r="N113" s="5">
        <f t="shared" si="32"/>
        <v>2.451420029895357</v>
      </c>
      <c r="O113" s="5">
        <f t="shared" si="33"/>
        <v>1.8982536066818545</v>
      </c>
      <c r="P113" s="5">
        <f t="shared" si="23"/>
        <v>2.3211954156390435</v>
      </c>
      <c r="R113" s="5">
        <f t="shared" si="24"/>
        <v>14.092664092664096</v>
      </c>
      <c r="S113" s="5">
        <f t="shared" si="25"/>
        <v>48.707865168539293</v>
      </c>
      <c r="T113" s="5">
        <f t="shared" si="26"/>
        <v>55.354200988467916</v>
      </c>
      <c r="U113" s="5">
        <f t="shared" si="27"/>
        <v>44.79738562091503</v>
      </c>
      <c r="V113" s="5">
        <f t="shared" si="28"/>
        <v>79.408284023668628</v>
      </c>
      <c r="W113" s="5">
        <f t="shared" si="29"/>
        <v>50.142186833499181</v>
      </c>
    </row>
    <row r="114" spans="1:23" x14ac:dyDescent="0.2">
      <c r="A114" s="1">
        <v>45016</v>
      </c>
      <c r="B114">
        <v>95</v>
      </c>
      <c r="C114">
        <v>873</v>
      </c>
      <c r="D114">
        <v>1306</v>
      </c>
      <c r="E114">
        <v>2970</v>
      </c>
      <c r="F114">
        <v>1244</v>
      </c>
      <c r="G114" s="3">
        <f t="shared" si="20"/>
        <v>6488</v>
      </c>
      <c r="H114">
        <f t="shared" si="21"/>
        <v>5</v>
      </c>
      <c r="I114" s="4">
        <f t="shared" si="22"/>
        <v>1297.5999999999999</v>
      </c>
      <c r="K114" s="5">
        <f t="shared" si="34"/>
        <v>30.136986301369873</v>
      </c>
      <c r="L114" s="5">
        <f t="shared" si="30"/>
        <v>0.69204152249136008</v>
      </c>
      <c r="M114" s="5">
        <f t="shared" si="31"/>
        <v>-2.8273809523809534</v>
      </c>
      <c r="N114" s="5">
        <f t="shared" si="32"/>
        <v>-13.335278669390139</v>
      </c>
      <c r="O114" s="5">
        <f t="shared" si="33"/>
        <v>-7.3025335320417328</v>
      </c>
      <c r="P114" s="5">
        <f t="shared" si="23"/>
        <v>-8.0107755565007821</v>
      </c>
      <c r="R114" s="5">
        <f t="shared" si="24"/>
        <v>18.339768339768344</v>
      </c>
      <c r="S114" s="5">
        <f t="shared" si="25"/>
        <v>49.044943820224688</v>
      </c>
      <c r="T114" s="5">
        <f t="shared" si="26"/>
        <v>53.789126853377304</v>
      </c>
      <c r="U114" s="5">
        <f t="shared" si="27"/>
        <v>38.823529411764703</v>
      </c>
      <c r="V114" s="5">
        <f t="shared" si="28"/>
        <v>73.609467455621285</v>
      </c>
      <c r="W114" s="5">
        <f t="shared" si="29"/>
        <v>46.125408787146277</v>
      </c>
    </row>
    <row r="115" spans="1:23" x14ac:dyDescent="0.2">
      <c r="A115" s="1">
        <v>45046</v>
      </c>
      <c r="B115">
        <v>95</v>
      </c>
      <c r="C115">
        <v>900</v>
      </c>
      <c r="D115">
        <v>1273</v>
      </c>
      <c r="E115">
        <v>3194</v>
      </c>
      <c r="F115">
        <v>1262</v>
      </c>
      <c r="G115" s="3">
        <f t="shared" si="20"/>
        <v>6724</v>
      </c>
      <c r="H115">
        <f t="shared" si="21"/>
        <v>5</v>
      </c>
      <c r="I115" s="4">
        <f t="shared" si="22"/>
        <v>1344.8</v>
      </c>
      <c r="K115" s="5">
        <f t="shared" si="34"/>
        <v>0</v>
      </c>
      <c r="L115" s="5">
        <f t="shared" si="30"/>
        <v>3.0927835051546282</v>
      </c>
      <c r="M115" s="5">
        <f t="shared" si="31"/>
        <v>-2.5267993874425687</v>
      </c>
      <c r="N115" s="5">
        <f t="shared" si="32"/>
        <v>7.5420875420875388</v>
      </c>
      <c r="O115" s="5">
        <f t="shared" si="33"/>
        <v>1.4469453376205754</v>
      </c>
      <c r="P115" s="5">
        <f t="shared" si="23"/>
        <v>3.6374845869297179</v>
      </c>
      <c r="R115" s="5">
        <f t="shared" si="24"/>
        <v>18.339768339768344</v>
      </c>
      <c r="S115" s="5">
        <f t="shared" si="25"/>
        <v>50.56179775280895</v>
      </c>
      <c r="T115" s="5">
        <f t="shared" si="26"/>
        <v>52.429983525535462</v>
      </c>
      <c r="U115" s="5">
        <f t="shared" si="27"/>
        <v>41.751633986928098</v>
      </c>
      <c r="V115" s="5">
        <f t="shared" si="28"/>
        <v>74.674556213017738</v>
      </c>
      <c r="W115" s="5">
        <f t="shared" si="29"/>
        <v>47.803213422437047</v>
      </c>
    </row>
    <row r="116" spans="1:23" x14ac:dyDescent="0.2">
      <c r="A116" s="1">
        <v>45077</v>
      </c>
      <c r="B116">
        <v>91</v>
      </c>
      <c r="C116">
        <v>800</v>
      </c>
      <c r="D116">
        <v>1169</v>
      </c>
      <c r="E116">
        <v>3018</v>
      </c>
      <c r="F116">
        <v>1240</v>
      </c>
      <c r="G116" s="3">
        <f t="shared" si="20"/>
        <v>6318</v>
      </c>
      <c r="H116">
        <f t="shared" si="21"/>
        <v>5</v>
      </c>
      <c r="I116" s="4">
        <f t="shared" si="22"/>
        <v>1263.5999999999999</v>
      </c>
      <c r="K116" s="5">
        <f t="shared" si="34"/>
        <v>-4.2105263157894761</v>
      </c>
      <c r="L116" s="5">
        <f t="shared" si="30"/>
        <v>-11.111111111111116</v>
      </c>
      <c r="M116" s="5">
        <f t="shared" si="31"/>
        <v>-8.1696779261586805</v>
      </c>
      <c r="N116" s="5">
        <f t="shared" si="32"/>
        <v>-5.5103318722604877</v>
      </c>
      <c r="O116" s="5">
        <f t="shared" si="33"/>
        <v>-1.7432646592709933</v>
      </c>
      <c r="P116" s="5">
        <f t="shared" si="23"/>
        <v>-6.0380725758477087</v>
      </c>
      <c r="R116" s="5">
        <f t="shared" si="24"/>
        <v>17.567567567567572</v>
      </c>
      <c r="S116" s="5">
        <f t="shared" si="25"/>
        <v>44.943820224719062</v>
      </c>
      <c r="T116" s="5">
        <f t="shared" si="26"/>
        <v>48.146622734761159</v>
      </c>
      <c r="U116" s="5">
        <f t="shared" si="27"/>
        <v>39.450980392156858</v>
      </c>
      <c r="V116" s="5">
        <f t="shared" si="28"/>
        <v>73.372781065088745</v>
      </c>
      <c r="W116" s="5">
        <f t="shared" si="29"/>
        <v>44.916820702402923</v>
      </c>
    </row>
    <row r="117" spans="1:23" x14ac:dyDescent="0.2">
      <c r="A117" s="1">
        <v>45107</v>
      </c>
      <c r="B117">
        <v>88</v>
      </c>
      <c r="C117">
        <v>846</v>
      </c>
      <c r="D117">
        <v>1166</v>
      </c>
      <c r="E117">
        <v>3071</v>
      </c>
      <c r="F117">
        <v>1254</v>
      </c>
      <c r="G117" s="3">
        <f t="shared" si="20"/>
        <v>6425</v>
      </c>
      <c r="H117">
        <f t="shared" si="21"/>
        <v>5</v>
      </c>
      <c r="I117" s="4">
        <f t="shared" si="22"/>
        <v>1285</v>
      </c>
      <c r="K117" s="5">
        <f t="shared" si="34"/>
        <v>-3.2967032967032961</v>
      </c>
      <c r="L117" s="5">
        <f t="shared" si="30"/>
        <v>5.7500000000000107</v>
      </c>
      <c r="M117" s="5">
        <f t="shared" si="31"/>
        <v>-0.25662959794696683</v>
      </c>
      <c r="N117" s="5">
        <f t="shared" si="32"/>
        <v>1.7561298873426168</v>
      </c>
      <c r="O117" s="5">
        <f t="shared" si="33"/>
        <v>1.1290322580645107</v>
      </c>
      <c r="P117" s="5">
        <f t="shared" si="23"/>
        <v>1.6935739157961427</v>
      </c>
      <c r="R117" s="5">
        <f t="shared" si="24"/>
        <v>16.988416988416994</v>
      </c>
      <c r="S117" s="5">
        <f t="shared" si="25"/>
        <v>47.528089887640412</v>
      </c>
      <c r="T117" s="5">
        <f t="shared" si="26"/>
        <v>48.023064250411899</v>
      </c>
      <c r="U117" s="5">
        <f t="shared" si="27"/>
        <v>40.143790849673202</v>
      </c>
      <c r="V117" s="5">
        <f t="shared" si="28"/>
        <v>74.201183431952643</v>
      </c>
      <c r="W117" s="5">
        <f t="shared" si="29"/>
        <v>45.677520261623741</v>
      </c>
    </row>
    <row r="118" spans="1:23" x14ac:dyDescent="0.2">
      <c r="A118" s="1">
        <v>45138</v>
      </c>
      <c r="B118">
        <v>86</v>
      </c>
      <c r="C118">
        <v>855</v>
      </c>
      <c r="D118">
        <v>1267</v>
      </c>
      <c r="E118">
        <v>3195</v>
      </c>
      <c r="F118">
        <v>1307</v>
      </c>
      <c r="G118" s="3">
        <f t="shared" si="20"/>
        <v>6710</v>
      </c>
      <c r="H118">
        <f t="shared" si="21"/>
        <v>5</v>
      </c>
      <c r="I118" s="4">
        <f t="shared" si="22"/>
        <v>1342</v>
      </c>
      <c r="K118" s="5">
        <f t="shared" si="34"/>
        <v>-2.2727272727272707</v>
      </c>
      <c r="L118" s="5">
        <f t="shared" si="30"/>
        <v>1.0638297872340496</v>
      </c>
      <c r="M118" s="5">
        <f t="shared" si="31"/>
        <v>8.6620926243567773</v>
      </c>
      <c r="N118" s="5">
        <f t="shared" si="32"/>
        <v>4.037772712471499</v>
      </c>
      <c r="O118" s="5">
        <f t="shared" si="33"/>
        <v>4.2264752791068672</v>
      </c>
      <c r="P118" s="5">
        <f t="shared" si="23"/>
        <v>4.4357976653696563</v>
      </c>
      <c r="R118" s="5">
        <f t="shared" si="24"/>
        <v>16.602316602316609</v>
      </c>
      <c r="S118" s="5">
        <f t="shared" si="25"/>
        <v>48.033707865168502</v>
      </c>
      <c r="T118" s="5">
        <f t="shared" si="26"/>
        <v>52.182866556836942</v>
      </c>
      <c r="U118" s="5">
        <f t="shared" si="27"/>
        <v>41.764705882352935</v>
      </c>
      <c r="V118" s="5">
        <f t="shared" si="28"/>
        <v>77.337278106508862</v>
      </c>
      <c r="W118" s="5">
        <f t="shared" si="29"/>
        <v>47.703682638987601</v>
      </c>
    </row>
    <row r="119" spans="1:23" x14ac:dyDescent="0.2">
      <c r="A119" s="1">
        <v>45169</v>
      </c>
      <c r="B119">
        <v>84</v>
      </c>
      <c r="C119">
        <v>845</v>
      </c>
      <c r="D119">
        <v>1181</v>
      </c>
      <c r="E119">
        <v>3264</v>
      </c>
      <c r="F119">
        <v>1338</v>
      </c>
      <c r="G119" s="3">
        <f t="shared" si="20"/>
        <v>6712</v>
      </c>
      <c r="H119">
        <f t="shared" si="21"/>
        <v>5</v>
      </c>
      <c r="I119" s="4">
        <f t="shared" si="22"/>
        <v>1342.4</v>
      </c>
      <c r="K119" s="5">
        <f t="shared" si="34"/>
        <v>-2.3255813953488413</v>
      </c>
      <c r="L119" s="5">
        <f t="shared" si="30"/>
        <v>-1.1695906432748537</v>
      </c>
      <c r="M119" s="5">
        <f t="shared" si="31"/>
        <v>-6.7876874506708766</v>
      </c>
      <c r="N119" s="5">
        <f t="shared" si="32"/>
        <v>2.1596244131455444</v>
      </c>
      <c r="O119" s="5">
        <f t="shared" si="33"/>
        <v>2.3718439173680217</v>
      </c>
      <c r="P119" s="5">
        <f t="shared" si="23"/>
        <v>2.9806259314457684E-2</v>
      </c>
      <c r="R119" s="5">
        <f t="shared" si="24"/>
        <v>16.216216216216221</v>
      </c>
      <c r="S119" s="5">
        <f t="shared" si="25"/>
        <v>47.471910112359517</v>
      </c>
      <c r="T119" s="5">
        <f t="shared" si="26"/>
        <v>48.640856672158193</v>
      </c>
      <c r="U119" s="5">
        <f t="shared" si="27"/>
        <v>42.666666666666664</v>
      </c>
      <c r="V119" s="5">
        <f t="shared" si="28"/>
        <v>79.171597633136088</v>
      </c>
      <c r="W119" s="5">
        <f t="shared" si="29"/>
        <v>47.717901322337525</v>
      </c>
    </row>
    <row r="120" spans="1:23" x14ac:dyDescent="0.2">
      <c r="A120" s="1">
        <v>45199</v>
      </c>
      <c r="B120">
        <v>76</v>
      </c>
      <c r="C120">
        <v>850</v>
      </c>
      <c r="D120">
        <v>1055</v>
      </c>
      <c r="E120">
        <v>3195</v>
      </c>
      <c r="F120">
        <v>1310</v>
      </c>
      <c r="G120" s="3">
        <f t="shared" si="20"/>
        <v>6486</v>
      </c>
      <c r="H120">
        <f t="shared" si="21"/>
        <v>5</v>
      </c>
      <c r="I120" s="4">
        <f t="shared" si="22"/>
        <v>1297.2</v>
      </c>
      <c r="K120" s="5">
        <f t="shared" si="34"/>
        <v>-9.5238095238095237</v>
      </c>
      <c r="L120" s="5">
        <f t="shared" si="30"/>
        <v>0.59171597633136397</v>
      </c>
      <c r="M120" s="5">
        <f t="shared" si="31"/>
        <v>-10.668924640135479</v>
      </c>
      <c r="N120" s="5">
        <f t="shared" si="32"/>
        <v>-2.1139705882352922</v>
      </c>
      <c r="O120" s="5">
        <f t="shared" si="33"/>
        <v>-2.0926756352765308</v>
      </c>
      <c r="P120" s="5">
        <f t="shared" si="23"/>
        <v>-3.3671036948748512</v>
      </c>
      <c r="R120" s="5">
        <f t="shared" si="24"/>
        <v>14.671814671814676</v>
      </c>
      <c r="S120" s="5">
        <f t="shared" si="25"/>
        <v>47.752808988764009</v>
      </c>
      <c r="T120" s="5">
        <f t="shared" si="26"/>
        <v>43.451400329489324</v>
      </c>
      <c r="U120" s="5">
        <f t="shared" si="27"/>
        <v>41.764705882352942</v>
      </c>
      <c r="V120" s="5">
        <f t="shared" si="28"/>
        <v>77.514792899408278</v>
      </c>
      <c r="W120" s="5">
        <f t="shared" si="29"/>
        <v>46.111190103796361</v>
      </c>
    </row>
    <row r="121" spans="1:23" x14ac:dyDescent="0.2">
      <c r="A121" s="1">
        <v>45230</v>
      </c>
      <c r="B121">
        <v>75</v>
      </c>
      <c r="C121">
        <v>805</v>
      </c>
      <c r="D121">
        <v>969</v>
      </c>
      <c r="E121">
        <v>2836</v>
      </c>
      <c r="F121">
        <v>1243</v>
      </c>
      <c r="G121" s="3">
        <f t="shared" si="20"/>
        <v>5928</v>
      </c>
      <c r="H121">
        <f t="shared" si="21"/>
        <v>5</v>
      </c>
      <c r="I121" s="4">
        <f t="shared" si="22"/>
        <v>1185.5999999999999</v>
      </c>
      <c r="K121" s="5">
        <f t="shared" si="34"/>
        <v>-1.3157894736842146</v>
      </c>
      <c r="L121" s="5">
        <f t="shared" si="30"/>
        <v>-5.2941176470588269</v>
      </c>
      <c r="M121" s="5">
        <f t="shared" si="31"/>
        <v>-8.1516587677725063</v>
      </c>
      <c r="N121" s="5">
        <f t="shared" si="32"/>
        <v>-11.236306729264477</v>
      </c>
      <c r="O121" s="5">
        <f t="shared" si="33"/>
        <v>-5.1145038167938921</v>
      </c>
      <c r="P121" s="5">
        <f t="shared" si="23"/>
        <v>-8.6031452358927059</v>
      </c>
      <c r="R121" s="5">
        <f t="shared" si="24"/>
        <v>14.478764478764482</v>
      </c>
      <c r="S121" s="5">
        <f t="shared" si="25"/>
        <v>45.224719101123561</v>
      </c>
      <c r="T121" s="5">
        <f t="shared" si="26"/>
        <v>39.909390444810576</v>
      </c>
      <c r="U121" s="5">
        <f t="shared" si="27"/>
        <v>37.071895424836605</v>
      </c>
      <c r="V121" s="5">
        <f t="shared" si="28"/>
        <v>73.550295857988161</v>
      </c>
      <c r="W121" s="5">
        <f t="shared" si="29"/>
        <v>42.144177449168176</v>
      </c>
    </row>
    <row r="122" spans="1:23" x14ac:dyDescent="0.2">
      <c r="A122" s="1">
        <v>45260</v>
      </c>
      <c r="B122">
        <v>70</v>
      </c>
      <c r="C122">
        <v>865</v>
      </c>
      <c r="D122">
        <v>1060</v>
      </c>
      <c r="E122">
        <v>2562</v>
      </c>
      <c r="F122">
        <v>1326</v>
      </c>
      <c r="G122" s="3">
        <f t="shared" si="20"/>
        <v>5883</v>
      </c>
      <c r="H122">
        <f t="shared" si="21"/>
        <v>5</v>
      </c>
      <c r="I122" s="4">
        <f t="shared" si="22"/>
        <v>1176.5999999999999</v>
      </c>
      <c r="K122" s="5">
        <f t="shared" si="34"/>
        <v>-6.6666666666666652</v>
      </c>
      <c r="L122" s="5">
        <f t="shared" si="30"/>
        <v>7.4534161490683148</v>
      </c>
      <c r="M122" s="5">
        <f t="shared" si="31"/>
        <v>9.391124871001022</v>
      </c>
      <c r="N122" s="5">
        <f t="shared" si="32"/>
        <v>-9.6614950634696726</v>
      </c>
      <c r="O122" s="5">
        <f t="shared" si="33"/>
        <v>6.6773934030571303</v>
      </c>
      <c r="P122" s="5">
        <f t="shared" si="23"/>
        <v>-0.75910931174089091</v>
      </c>
      <c r="R122" s="5">
        <f t="shared" si="24"/>
        <v>13.513513513513518</v>
      </c>
      <c r="S122" s="5">
        <f t="shared" si="25"/>
        <v>48.595505617977487</v>
      </c>
      <c r="T122" s="5">
        <f t="shared" si="26"/>
        <v>43.657331136738087</v>
      </c>
      <c r="U122" s="5">
        <f t="shared" si="27"/>
        <v>33.490196078431374</v>
      </c>
      <c r="V122" s="5">
        <f t="shared" si="28"/>
        <v>78.461538461538467</v>
      </c>
      <c r="W122" s="5">
        <f t="shared" si="29"/>
        <v>41.824257073794932</v>
      </c>
    </row>
    <row r="123" spans="1:23" x14ac:dyDescent="0.2">
      <c r="A123" s="1">
        <v>45291</v>
      </c>
      <c r="B123">
        <v>69</v>
      </c>
      <c r="C123">
        <v>922</v>
      </c>
      <c r="D123">
        <v>1168</v>
      </c>
      <c r="E123">
        <v>3111</v>
      </c>
      <c r="F123">
        <v>1412</v>
      </c>
      <c r="G123" s="3">
        <f t="shared" si="20"/>
        <v>6682</v>
      </c>
      <c r="H123">
        <f t="shared" si="21"/>
        <v>5</v>
      </c>
      <c r="I123" s="4">
        <f t="shared" si="22"/>
        <v>1336.4</v>
      </c>
      <c r="K123" s="5">
        <f t="shared" si="34"/>
        <v>-1.4285714285714235</v>
      </c>
      <c r="L123" s="5">
        <f t="shared" si="30"/>
        <v>6.5895953757225456</v>
      </c>
      <c r="M123" s="5">
        <f t="shared" si="31"/>
        <v>10.188679245283016</v>
      </c>
      <c r="N123" s="5">
        <f t="shared" si="32"/>
        <v>21.42857142857142</v>
      </c>
      <c r="O123" s="5">
        <f t="shared" si="33"/>
        <v>6.4856711915535437</v>
      </c>
      <c r="P123" s="5">
        <f t="shared" si="23"/>
        <v>13.581506034336233</v>
      </c>
      <c r="R123" s="5">
        <f t="shared" si="24"/>
        <v>13.320463320463325</v>
      </c>
      <c r="S123" s="5">
        <f t="shared" si="25"/>
        <v>51.797752808988719</v>
      </c>
      <c r="T123" s="5">
        <f t="shared" si="26"/>
        <v>48.105436573311401</v>
      </c>
      <c r="U123" s="5">
        <f t="shared" si="27"/>
        <v>40.666666666666664</v>
      </c>
      <c r="V123" s="5">
        <f t="shared" si="28"/>
        <v>83.550295857988175</v>
      </c>
      <c r="W123" s="5">
        <f t="shared" si="29"/>
        <v>47.504621072088689</v>
      </c>
    </row>
    <row r="124" spans="1:23" x14ac:dyDescent="0.2">
      <c r="A124" s="1">
        <v>45322</v>
      </c>
      <c r="B124">
        <v>52</v>
      </c>
      <c r="C124">
        <v>996</v>
      </c>
      <c r="D124">
        <v>1185</v>
      </c>
      <c r="E124">
        <v>3212</v>
      </c>
      <c r="F124">
        <v>1515</v>
      </c>
      <c r="G124" s="3">
        <f t="shared" si="20"/>
        <v>6960</v>
      </c>
      <c r="H124">
        <f t="shared" si="21"/>
        <v>5</v>
      </c>
      <c r="I124" s="4">
        <f t="shared" si="22"/>
        <v>1392</v>
      </c>
      <c r="K124" s="5">
        <f t="shared" si="34"/>
        <v>-24.637681159420289</v>
      </c>
      <c r="L124" s="5">
        <f t="shared" si="30"/>
        <v>8.0260303687635481</v>
      </c>
      <c r="M124" s="5">
        <f t="shared" si="31"/>
        <v>1.4554794520547976</v>
      </c>
      <c r="N124" s="5">
        <f t="shared" si="32"/>
        <v>3.2465445194471254</v>
      </c>
      <c r="O124" s="5">
        <f t="shared" si="33"/>
        <v>7.2946175637393695</v>
      </c>
      <c r="P124" s="5">
        <f t="shared" si="23"/>
        <v>4.1604310086800211</v>
      </c>
      <c r="R124" s="5">
        <f t="shared" si="24"/>
        <v>10.038610038610042</v>
      </c>
      <c r="S124" s="5">
        <f t="shared" si="25"/>
        <v>55.955056179775227</v>
      </c>
      <c r="T124" s="5">
        <f t="shared" si="26"/>
        <v>48.805601317957205</v>
      </c>
      <c r="U124" s="5">
        <f t="shared" si="27"/>
        <v>41.986928104575163</v>
      </c>
      <c r="V124" s="5">
        <f t="shared" si="28"/>
        <v>89.644970414201183</v>
      </c>
      <c r="W124" s="5">
        <f t="shared" si="29"/>
        <v>49.481018057727809</v>
      </c>
    </row>
    <row r="125" spans="1:23" x14ac:dyDescent="0.2">
      <c r="A125" s="1">
        <v>45351</v>
      </c>
      <c r="B125">
        <v>56</v>
      </c>
      <c r="C125">
        <v>960</v>
      </c>
      <c r="D125">
        <v>1171</v>
      </c>
      <c r="E125">
        <v>3137</v>
      </c>
      <c r="F125">
        <v>1477</v>
      </c>
      <c r="G125" s="3">
        <f t="shared" si="20"/>
        <v>6801</v>
      </c>
      <c r="H125">
        <f t="shared" si="21"/>
        <v>5</v>
      </c>
      <c r="I125" s="4">
        <f t="shared" si="22"/>
        <v>1360.2</v>
      </c>
      <c r="K125" s="5">
        <f t="shared" si="34"/>
        <v>7.6923076923076872</v>
      </c>
      <c r="L125" s="5">
        <f t="shared" si="30"/>
        <v>-3.6144578313253017</v>
      </c>
      <c r="M125" s="5">
        <f t="shared" si="31"/>
        <v>-1.181434599156117</v>
      </c>
      <c r="N125" s="5">
        <f t="shared" si="32"/>
        <v>-2.334993773349936</v>
      </c>
      <c r="O125" s="5">
        <f t="shared" si="33"/>
        <v>-2.5082508250825031</v>
      </c>
      <c r="P125" s="5">
        <f t="shared" si="23"/>
        <v>-2.2844827586206873</v>
      </c>
      <c r="R125" s="5">
        <f t="shared" si="24"/>
        <v>10.810810810810814</v>
      </c>
      <c r="S125" s="5">
        <f t="shared" si="25"/>
        <v>53.932584269662868</v>
      </c>
      <c r="T125" s="5">
        <f t="shared" si="26"/>
        <v>48.228995057660661</v>
      </c>
      <c r="U125" s="5">
        <f t="shared" si="27"/>
        <v>41.006535947712422</v>
      </c>
      <c r="V125" s="5">
        <f t="shared" si="28"/>
        <v>87.396449704142015</v>
      </c>
      <c r="W125" s="5">
        <f t="shared" si="29"/>
        <v>48.350632731409029</v>
      </c>
    </row>
    <row r="126" spans="1:23" x14ac:dyDescent="0.2">
      <c r="A126" s="1">
        <v>45382</v>
      </c>
      <c r="B126">
        <v>48</v>
      </c>
      <c r="C126">
        <v>1067</v>
      </c>
      <c r="D126">
        <v>1126</v>
      </c>
      <c r="E126">
        <v>2937</v>
      </c>
      <c r="F126">
        <v>1518</v>
      </c>
      <c r="G126" s="3">
        <f t="shared" si="20"/>
        <v>6696</v>
      </c>
      <c r="H126">
        <f t="shared" si="21"/>
        <v>5</v>
      </c>
      <c r="I126" s="4">
        <f t="shared" si="22"/>
        <v>1339.2</v>
      </c>
      <c r="K126" s="5">
        <f t="shared" si="34"/>
        <v>-14.28571428571429</v>
      </c>
      <c r="L126" s="5">
        <f t="shared" si="30"/>
        <v>11.145833333333343</v>
      </c>
      <c r="M126" s="5">
        <f t="shared" si="31"/>
        <v>-3.8428693424423566</v>
      </c>
      <c r="N126" s="5">
        <f t="shared" si="32"/>
        <v>-6.3755180108383769</v>
      </c>
      <c r="O126" s="5">
        <f t="shared" si="33"/>
        <v>2.7758970886933021</v>
      </c>
      <c r="P126" s="5">
        <f t="shared" si="23"/>
        <v>-1.543890604322895</v>
      </c>
      <c r="R126" s="5">
        <f t="shared" si="24"/>
        <v>9.2664092664092692</v>
      </c>
      <c r="S126" s="5">
        <f t="shared" si="25"/>
        <v>59.943820224719047</v>
      </c>
      <c r="T126" s="5">
        <f t="shared" si="26"/>
        <v>46.375617792421778</v>
      </c>
      <c r="U126" s="5">
        <f t="shared" si="27"/>
        <v>38.392156862745104</v>
      </c>
      <c r="V126" s="5">
        <f t="shared" si="28"/>
        <v>89.822485207100598</v>
      </c>
      <c r="W126" s="5">
        <f t="shared" si="29"/>
        <v>47.604151855538134</v>
      </c>
    </row>
    <row r="127" spans="1:23" x14ac:dyDescent="0.2">
      <c r="A127" s="1">
        <v>45412</v>
      </c>
      <c r="B127">
        <v>56</v>
      </c>
      <c r="C127">
        <v>1010</v>
      </c>
      <c r="D127">
        <v>1094</v>
      </c>
      <c r="E127">
        <v>2898</v>
      </c>
      <c r="F127">
        <v>1515</v>
      </c>
      <c r="G127" s="3">
        <f t="shared" si="20"/>
        <v>6573</v>
      </c>
      <c r="H127">
        <f t="shared" si="21"/>
        <v>5</v>
      </c>
      <c r="I127" s="4">
        <f t="shared" si="22"/>
        <v>1314.6</v>
      </c>
      <c r="K127" s="5">
        <f t="shared" si="34"/>
        <v>16.666666666666675</v>
      </c>
      <c r="L127" s="5">
        <f t="shared" si="30"/>
        <v>-5.3420805998125598</v>
      </c>
      <c r="M127" s="5">
        <f t="shared" si="31"/>
        <v>-2.8419182948490218</v>
      </c>
      <c r="N127" s="5">
        <f t="shared" si="32"/>
        <v>-1.3278855975485171</v>
      </c>
      <c r="O127" s="5">
        <f t="shared" si="33"/>
        <v>-0.19762845849802257</v>
      </c>
      <c r="P127" s="5">
        <f t="shared" si="23"/>
        <v>-1.8369175627240275</v>
      </c>
      <c r="R127" s="5">
        <f t="shared" si="24"/>
        <v>10.810810810810814</v>
      </c>
      <c r="S127" s="5">
        <f t="shared" si="25"/>
        <v>56.741573033707816</v>
      </c>
      <c r="T127" s="5">
        <f t="shared" si="26"/>
        <v>45.057660626029687</v>
      </c>
      <c r="U127" s="5">
        <f t="shared" si="27"/>
        <v>37.882352941176478</v>
      </c>
      <c r="V127" s="5">
        <f t="shared" si="28"/>
        <v>89.644970414201197</v>
      </c>
      <c r="W127" s="5">
        <f t="shared" si="29"/>
        <v>46.72970282951794</v>
      </c>
    </row>
    <row r="128" spans="1:23" x14ac:dyDescent="0.2">
      <c r="A128" s="1">
        <v>45443</v>
      </c>
      <c r="B128">
        <v>50</v>
      </c>
      <c r="C128">
        <v>998</v>
      </c>
      <c r="D128">
        <v>1099</v>
      </c>
      <c r="E128">
        <v>2736</v>
      </c>
      <c r="F128">
        <v>1467</v>
      </c>
      <c r="G128" s="3">
        <f t="shared" si="20"/>
        <v>6350</v>
      </c>
      <c r="H128">
        <f t="shared" si="21"/>
        <v>5</v>
      </c>
      <c r="I128" s="4">
        <f t="shared" si="22"/>
        <v>1270</v>
      </c>
      <c r="K128" s="5">
        <f t="shared" si="34"/>
        <v>-10.71428571428571</v>
      </c>
      <c r="L128" s="5">
        <f t="shared" si="30"/>
        <v>-1.1881188118811892</v>
      </c>
      <c r="M128" s="5">
        <f t="shared" si="31"/>
        <v>0.45703839122486212</v>
      </c>
      <c r="N128" s="5">
        <f t="shared" si="32"/>
        <v>-5.5900621118012417</v>
      </c>
      <c r="O128" s="5">
        <f t="shared" si="33"/>
        <v>-3.1683168316831711</v>
      </c>
      <c r="P128" s="5">
        <f t="shared" si="23"/>
        <v>-3.3926669709417268</v>
      </c>
      <c r="R128" s="5">
        <f t="shared" si="24"/>
        <v>9.6525096525096554</v>
      </c>
      <c r="S128" s="5">
        <f t="shared" si="25"/>
        <v>56.067415730337032</v>
      </c>
      <c r="T128" s="5">
        <f t="shared" si="26"/>
        <v>45.263591433278449</v>
      </c>
      <c r="U128" s="5">
        <f t="shared" si="27"/>
        <v>35.764705882352949</v>
      </c>
      <c r="V128" s="5">
        <f t="shared" si="28"/>
        <v>86.804733727810657</v>
      </c>
      <c r="W128" s="5">
        <f t="shared" si="29"/>
        <v>45.144319636001661</v>
      </c>
    </row>
    <row r="129" spans="1:23" x14ac:dyDescent="0.2">
      <c r="A129" s="1">
        <v>45473</v>
      </c>
      <c r="B129">
        <v>59</v>
      </c>
      <c r="C129">
        <v>1085</v>
      </c>
      <c r="D129">
        <v>1218</v>
      </c>
      <c r="E129">
        <v>3140</v>
      </c>
      <c r="F129">
        <v>1530</v>
      </c>
      <c r="G129" s="3">
        <f t="shared" si="20"/>
        <v>7032</v>
      </c>
      <c r="H129">
        <f t="shared" si="21"/>
        <v>5</v>
      </c>
      <c r="I129" s="4">
        <f t="shared" si="22"/>
        <v>1406.4</v>
      </c>
      <c r="K129" s="5">
        <f t="shared" si="34"/>
        <v>17.999999999999993</v>
      </c>
      <c r="L129" s="5">
        <f t="shared" si="30"/>
        <v>8.7174348697394812</v>
      </c>
      <c r="M129" s="5">
        <f t="shared" si="31"/>
        <v>10.828025477707005</v>
      </c>
      <c r="N129" s="5">
        <f t="shared" si="32"/>
        <v>14.766081871345026</v>
      </c>
      <c r="O129" s="5">
        <f t="shared" si="33"/>
        <v>4.2944785276073594</v>
      </c>
      <c r="P129" s="5">
        <f t="shared" si="23"/>
        <v>10.740157480314959</v>
      </c>
      <c r="R129" s="5">
        <f t="shared" si="24"/>
        <v>11.389961389961393</v>
      </c>
      <c r="S129" s="5">
        <f t="shared" si="25"/>
        <v>60.955056179775234</v>
      </c>
      <c r="T129" s="5">
        <f t="shared" si="26"/>
        <v>50.164744645799047</v>
      </c>
      <c r="U129" s="5">
        <f t="shared" si="27"/>
        <v>41.045751633986939</v>
      </c>
      <c r="V129" s="5">
        <f t="shared" si="28"/>
        <v>90.532544378698233</v>
      </c>
      <c r="W129" s="5">
        <f t="shared" si="29"/>
        <v>49.992890658324988</v>
      </c>
    </row>
    <row r="130" spans="1:23" x14ac:dyDescent="0.2">
      <c r="A130" s="1">
        <v>45504</v>
      </c>
      <c r="B130">
        <v>52</v>
      </c>
      <c r="C130">
        <v>1093</v>
      </c>
      <c r="D130">
        <v>1234</v>
      </c>
      <c r="E130">
        <v>3229</v>
      </c>
      <c r="F130">
        <v>1647</v>
      </c>
      <c r="G130" s="3">
        <f t="shared" si="20"/>
        <v>7255</v>
      </c>
      <c r="H130">
        <f t="shared" si="21"/>
        <v>5</v>
      </c>
      <c r="I130" s="4">
        <f t="shared" si="22"/>
        <v>1451</v>
      </c>
      <c r="K130" s="5">
        <f t="shared" si="34"/>
        <v>-11.864406779661019</v>
      </c>
      <c r="L130" s="5">
        <f t="shared" si="30"/>
        <v>0.73732718894008453</v>
      </c>
      <c r="M130" s="5">
        <f t="shared" si="31"/>
        <v>1.3136288998357948</v>
      </c>
      <c r="N130" s="5">
        <f t="shared" si="32"/>
        <v>2.8343949044586036</v>
      </c>
      <c r="O130" s="5">
        <f t="shared" si="33"/>
        <v>7.6470588235294068</v>
      </c>
      <c r="P130" s="5">
        <f t="shared" si="23"/>
        <v>3.1712172923777038</v>
      </c>
      <c r="R130" s="5">
        <f t="shared" si="24"/>
        <v>10.03861003861004</v>
      </c>
      <c r="S130" s="5">
        <f t="shared" si="25"/>
        <v>61.40449438202242</v>
      </c>
      <c r="T130" s="5">
        <f t="shared" si="26"/>
        <v>50.823723228995092</v>
      </c>
      <c r="U130" s="5">
        <f t="shared" si="27"/>
        <v>42.209150326797399</v>
      </c>
      <c r="V130" s="5">
        <f t="shared" si="28"/>
        <v>97.455621301775153</v>
      </c>
      <c r="W130" s="5">
        <f t="shared" si="29"/>
        <v>51.578273851841267</v>
      </c>
    </row>
    <row r="131" spans="1:23" x14ac:dyDescent="0.2">
      <c r="A131" s="1">
        <v>45535</v>
      </c>
      <c r="B131">
        <v>53</v>
      </c>
      <c r="C131">
        <v>1089</v>
      </c>
      <c r="D131">
        <v>1290</v>
      </c>
      <c r="E131">
        <v>3325</v>
      </c>
      <c r="F131">
        <v>1663</v>
      </c>
      <c r="G131" s="3">
        <f t="shared" si="20"/>
        <v>7420</v>
      </c>
      <c r="H131">
        <f t="shared" si="21"/>
        <v>5</v>
      </c>
      <c r="I131" s="4">
        <f t="shared" si="22"/>
        <v>1484</v>
      </c>
      <c r="K131" s="5">
        <f t="shared" si="34"/>
        <v>1.9230769230769162</v>
      </c>
      <c r="L131" s="5">
        <f t="shared" si="30"/>
        <v>-0.36596523330283404</v>
      </c>
      <c r="M131" s="5">
        <f t="shared" si="31"/>
        <v>4.5380875202593263</v>
      </c>
      <c r="N131" s="5">
        <f t="shared" si="32"/>
        <v>2.9730566738928488</v>
      </c>
      <c r="O131" s="5">
        <f t="shared" si="33"/>
        <v>0.97146326654522497</v>
      </c>
      <c r="P131" s="5">
        <f t="shared" si="23"/>
        <v>2.2742935906271633</v>
      </c>
      <c r="R131" s="5">
        <f t="shared" si="24"/>
        <v>10.231660231660232</v>
      </c>
      <c r="S131" s="5">
        <f t="shared" si="25"/>
        <v>61.179775280898824</v>
      </c>
      <c r="T131" s="5">
        <f t="shared" si="26"/>
        <v>53.130148270181259</v>
      </c>
      <c r="U131" s="5">
        <f t="shared" si="27"/>
        <v>43.464052287581715</v>
      </c>
      <c r="V131" s="5">
        <f t="shared" si="28"/>
        <v>98.402366863905328</v>
      </c>
      <c r="W131" s="5">
        <f t="shared" si="29"/>
        <v>52.751315228209819</v>
      </c>
    </row>
  </sheetData>
  <mergeCells count="3">
    <mergeCell ref="B1:I1"/>
    <mergeCell ref="K1:P1"/>
    <mergeCell ref="R1:W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Closing Prices - Annual</vt:lpstr>
      <vt:lpstr>Closing Prices - Quarterly</vt:lpstr>
      <vt:lpstr>Closing Prices - Monthly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2024-08-13T10:34:26Z</dcterms:created>
  <dcterms:modified xsi:type="dcterms:W3CDTF">2024-08-20T10:50:38Z</dcterms:modified>
</cp:coreProperties>
</file>