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13_ncr:1_{736C05D7-8FD4-4636-ADDB-8A5C12640DED}" xr6:coauthVersionLast="47" xr6:coauthVersionMax="47" xr10:uidLastSave="{00000000-0000-0000-0000-000000000000}"/>
  <bookViews>
    <workbookView xWindow="-120" yWindow="-120" windowWidth="29040" windowHeight="16440" xr2:uid="{C74DC589-E20B-4749-B490-17FDA23D8788}"/>
  </bookViews>
  <sheets>
    <sheet name="Example 2" sheetId="1" r:id="rId1"/>
    <sheet name="Example 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2" l="1"/>
  <c r="G12" i="2"/>
  <c r="H3" i="2"/>
  <c r="E3" i="2"/>
  <c r="H6" i="2" s="1"/>
  <c r="C3" i="2"/>
  <c r="H16" i="2" s="1"/>
  <c r="H16" i="1"/>
  <c r="F16" i="1"/>
  <c r="F16" i="2" l="1"/>
  <c r="H7" i="2"/>
  <c r="H8" i="2" s="1"/>
  <c r="H9" i="2" s="1"/>
  <c r="H3" i="1"/>
  <c r="E3" i="1"/>
  <c r="H6" i="1" s="1"/>
  <c r="C3" i="1"/>
  <c r="G11" i="2" l="1"/>
  <c r="H11" i="2"/>
  <c r="H8" i="1"/>
  <c r="H9" i="1" s="1"/>
  <c r="H7" i="1"/>
  <c r="H17" i="2" l="1"/>
  <c r="H18" i="2" s="1"/>
  <c r="H19" i="2" s="1"/>
  <c r="H20" i="2" s="1"/>
  <c r="E17" i="2"/>
  <c r="F17" i="2" s="1"/>
  <c r="H11" i="1"/>
  <c r="G11" i="1"/>
  <c r="E18" i="2" l="1"/>
  <c r="F18" i="2" s="1"/>
  <c r="G12" i="1"/>
  <c r="H12" i="1"/>
  <c r="E19" i="2" l="1"/>
  <c r="F19" i="2" s="1"/>
  <c r="H17" i="1"/>
  <c r="H18" i="1" s="1"/>
  <c r="H19" i="1" s="1"/>
  <c r="H20" i="1" s="1"/>
  <c r="E17" i="1"/>
  <c r="F17" i="1" s="1"/>
  <c r="E20" i="2" l="1"/>
  <c r="F20" i="2" s="1"/>
  <c r="E18" i="1"/>
  <c r="F18" i="1"/>
  <c r="E19" i="1" l="1"/>
  <c r="F19" i="1"/>
  <c r="E20" i="1" l="1"/>
  <c r="F20" i="1"/>
</calcChain>
</file>

<file path=xl/sharedStrings.xml><?xml version="1.0" encoding="utf-8"?>
<sst xmlns="http://schemas.openxmlformats.org/spreadsheetml/2006/main" count="66" uniqueCount="37">
  <si>
    <t># Shares</t>
  </si>
  <si>
    <t>Price</t>
  </si>
  <si>
    <t>Cost</t>
  </si>
  <si>
    <t>Annual 
Dividend</t>
  </si>
  <si>
    <t>Holding
Period</t>
  </si>
  <si>
    <t>Dividend
/Share</t>
  </si>
  <si>
    <t>Price After
4 Years</t>
  </si>
  <si>
    <t>Share Value After 4 Years</t>
  </si>
  <si>
    <t>Income</t>
  </si>
  <si>
    <t>Capital Gain</t>
  </si>
  <si>
    <t>After 4 Years</t>
  </si>
  <si>
    <t>Year 4 Value</t>
  </si>
  <si>
    <t>Holding Period Return</t>
  </si>
  <si>
    <t>=H10/C3</t>
  </si>
  <si>
    <t>Total Rand Return</t>
  </si>
  <si>
    <t>GLOBAL REIT INVESTMENT</t>
  </si>
  <si>
    <t>Cross Check</t>
  </si>
  <si>
    <t>Growth</t>
  </si>
  <si>
    <t>Value</t>
  </si>
  <si>
    <t>Year</t>
  </si>
  <si>
    <r>
      <t>=G11^</t>
    </r>
    <r>
      <rPr>
        <vertAlign val="superscript"/>
        <sz val="12"/>
        <color theme="1"/>
        <rFont val="Times New Roman"/>
        <family val="1"/>
      </rPr>
      <t>(1/4)</t>
    </r>
    <r>
      <rPr>
        <sz val="12"/>
        <color theme="1"/>
        <rFont val="Times New Roman"/>
        <family val="1"/>
      </rPr>
      <t>-1</t>
    </r>
  </si>
  <si>
    <t>=E16*(1+H$12)</t>
  </si>
  <si>
    <t>=E17*(1+H$12)</t>
  </si>
  <si>
    <t>=E18*(1+H$12)</t>
  </si>
  <si>
    <t>=E19*(1+H$12)</t>
  </si>
  <si>
    <t>=D16*H$12</t>
  </si>
  <si>
    <t>=D17*H$12</t>
  </si>
  <si>
    <t>=D18*H$12</t>
  </si>
  <si>
    <t>=D19*H$12</t>
  </si>
  <si>
    <t>Formula</t>
  </si>
  <si>
    <t>Price After
1 Year</t>
  </si>
  <si>
    <t>After 1 Year</t>
  </si>
  <si>
    <t>Year 1 Value</t>
  </si>
  <si>
    <t>Share Value After 1 Year</t>
  </si>
  <si>
    <t>AMC Properties</t>
  </si>
  <si>
    <r>
      <t>=G11</t>
    </r>
    <r>
      <rPr>
        <vertAlign val="superscript"/>
        <sz val="12"/>
        <color theme="1"/>
        <rFont val="Times New Roman"/>
        <family val="1"/>
      </rPr>
      <t>^(1/1)</t>
    </r>
    <r>
      <rPr>
        <sz val="12"/>
        <color theme="1"/>
        <rFont val="Times New Roman"/>
        <family val="1"/>
      </rPr>
      <t>-1</t>
    </r>
  </si>
  <si>
    <t>Annualised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</si>
</sst>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43" formatCode="_-* #,##0.00_-;\-* #,##0.00_-;_-* &quot;-&quot;??_-;_-@_-"/>
    <numFmt numFmtId="164" formatCode="General&quot; Years&quot;"/>
    <numFmt numFmtId="165" formatCode="&quot;Price in&quot;General&quot; Yrs&quot;"/>
    <numFmt numFmtId="166" formatCode="_-&quot;R&quot;* #,##0_-;\-&quot;R&quot;* #,##0_-;_-&quot;R&quot;* &quot;-&quot;??_-;_-@_-"/>
    <numFmt numFmtId="167" formatCode="General&quot; Year&quot;"/>
  </numFmts>
  <fonts count="6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9" fontId="0" fillId="0" borderId="0" xfId="3" applyFont="1"/>
    <xf numFmtId="10" fontId="0" fillId="0" borderId="0" xfId="0" applyNumberFormat="1"/>
    <xf numFmtId="44" fontId="0" fillId="0" borderId="0" xfId="2" applyFont="1"/>
    <xf numFmtId="44" fontId="0" fillId="0" borderId="0" xfId="0" applyNumberFormat="1"/>
    <xf numFmtId="10" fontId="0" fillId="0" borderId="0" xfId="3" applyNumberFormat="1" applyFont="1"/>
    <xf numFmtId="43" fontId="0" fillId="0" borderId="0" xfId="1" applyFont="1"/>
    <xf numFmtId="0" fontId="2" fillId="0" borderId="0" xfId="0" applyFont="1" applyAlignment="1">
      <alignment horizontal="center" vertical="top"/>
    </xf>
    <xf numFmtId="44" fontId="2" fillId="0" borderId="0" xfId="2" applyFont="1" applyAlignment="1">
      <alignment horizontal="center" vertical="top"/>
    </xf>
    <xf numFmtId="43" fontId="2" fillId="0" borderId="0" xfId="1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166" fontId="3" fillId="0" borderId="3" xfId="2" applyNumberFormat="1" applyFont="1" applyBorder="1"/>
    <xf numFmtId="166" fontId="3" fillId="0" borderId="4" xfId="0" applyNumberFormat="1" applyFont="1" applyBorder="1"/>
    <xf numFmtId="166" fontId="4" fillId="0" borderId="3" xfId="0" applyNumberFormat="1" applyFont="1" applyBorder="1"/>
    <xf numFmtId="166" fontId="4" fillId="0" borderId="4" xfId="0" applyNumberFormat="1" applyFont="1" applyBorder="1"/>
    <xf numFmtId="10" fontId="4" fillId="0" borderId="2" xfId="3" applyNumberFormat="1" applyFont="1" applyBorder="1"/>
    <xf numFmtId="0" fontId="3" fillId="0" borderId="4" xfId="0" applyFont="1" applyBorder="1"/>
    <xf numFmtId="44" fontId="3" fillId="0" borderId="4" xfId="2" applyFont="1" applyBorder="1"/>
    <xf numFmtId="164" fontId="3" fillId="0" borderId="4" xfId="1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" xfId="0" applyFont="1" applyBorder="1"/>
    <xf numFmtId="0" fontId="4" fillId="0" borderId="10" xfId="0" applyFont="1" applyBorder="1"/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/>
    <xf numFmtId="10" fontId="4" fillId="0" borderId="2" xfId="0" applyNumberFormat="1" applyFont="1" applyBorder="1" applyAlignment="1">
      <alignment horizontal="right"/>
    </xf>
    <xf numFmtId="44" fontId="3" fillId="0" borderId="3" xfId="2" applyFont="1" applyBorder="1"/>
    <xf numFmtId="44" fontId="3" fillId="0" borderId="13" xfId="0" applyNumberFormat="1" applyFont="1" applyBorder="1"/>
    <xf numFmtId="44" fontId="3" fillId="0" borderId="13" xfId="2" applyFont="1" applyBorder="1"/>
    <xf numFmtId="44" fontId="3" fillId="0" borderId="4" xfId="0" applyNumberFormat="1" applyFont="1" applyBorder="1"/>
    <xf numFmtId="0" fontId="3" fillId="0" borderId="13" xfId="0" applyFont="1" applyBorder="1"/>
    <xf numFmtId="10" fontId="4" fillId="0" borderId="2" xfId="0" applyNumberFormat="1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67" fontId="3" fillId="0" borderId="4" xfId="1" applyNumberFormat="1" applyFont="1" applyBorder="1"/>
    <xf numFmtId="0" fontId="3" fillId="2" borderId="13" xfId="0" applyFont="1" applyFill="1" applyBorder="1"/>
    <xf numFmtId="0" fontId="3" fillId="2" borderId="13" xfId="0" quotePrefix="1" applyFont="1" applyFill="1" applyBorder="1" applyAlignment="1">
      <alignment horizontal="center"/>
    </xf>
    <xf numFmtId="44" fontId="3" fillId="2" borderId="13" xfId="0" applyNumberFormat="1" applyFont="1" applyFill="1" applyBorder="1"/>
    <xf numFmtId="44" fontId="3" fillId="2" borderId="13" xfId="2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E0571C4-000F-4C55-A030-4C32B2A453FE}">
  <we:reference id="wa200009635" version="1.1.0.0" store="en-GB" storeType="OMEX"/>
  <we:alternateReferences>
    <we:reference id="wa200009635" version="1.1.0.0" store="en-GB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0D45E-3220-4E5E-AB9D-51F180084FE3}">
  <sheetPr>
    <tabColor theme="1" tint="4.9989318521683403E-2"/>
  </sheetPr>
  <dimension ref="A1:P29"/>
  <sheetViews>
    <sheetView showGridLines="0" tabSelected="1" workbookViewId="0">
      <selection activeCell="D12" sqref="D12:E12"/>
    </sheetView>
  </sheetViews>
  <sheetFormatPr defaultRowHeight="15.75" x14ac:dyDescent="0.25"/>
  <cols>
    <col min="1" max="8" width="18.83203125" style="10" customWidth="1"/>
    <col min="9" max="9" width="10.83203125" style="3" bestFit="1" customWidth="1"/>
    <col min="10" max="12" width="10.83203125" bestFit="1" customWidth="1"/>
    <col min="13" max="13" width="10.83203125" style="6" bestFit="1" customWidth="1"/>
  </cols>
  <sheetData>
    <row r="1" spans="1:16" x14ac:dyDescent="0.25">
      <c r="A1" s="53" t="s">
        <v>15</v>
      </c>
      <c r="B1" s="54"/>
      <c r="C1" s="54"/>
      <c r="D1" s="54"/>
      <c r="E1" s="54"/>
      <c r="F1" s="54"/>
      <c r="G1" s="54"/>
      <c r="H1" s="55"/>
    </row>
    <row r="2" spans="1:16" s="7" customFormat="1" ht="47.25" customHeight="1" x14ac:dyDescent="0.2">
      <c r="A2" s="30" t="s">
        <v>0</v>
      </c>
      <c r="B2" s="30" t="s">
        <v>1</v>
      </c>
      <c r="C2" s="30" t="s">
        <v>2</v>
      </c>
      <c r="D2" s="31" t="s">
        <v>5</v>
      </c>
      <c r="E2" s="31" t="s">
        <v>3</v>
      </c>
      <c r="F2" s="31" t="s">
        <v>4</v>
      </c>
      <c r="G2" s="32" t="s">
        <v>6</v>
      </c>
      <c r="H2" s="31" t="s">
        <v>7</v>
      </c>
      <c r="I2" s="8"/>
      <c r="M2" s="9"/>
    </row>
    <row r="3" spans="1:16" x14ac:dyDescent="0.25">
      <c r="A3" s="19">
        <v>1000</v>
      </c>
      <c r="B3" s="20">
        <v>1.1000000000000001</v>
      </c>
      <c r="C3" s="15">
        <f>A3*B3</f>
        <v>1100</v>
      </c>
      <c r="D3" s="20">
        <v>0.2</v>
      </c>
      <c r="E3" s="15">
        <f>D3*A3</f>
        <v>200</v>
      </c>
      <c r="F3" s="21">
        <v>4</v>
      </c>
      <c r="G3" s="20">
        <v>4</v>
      </c>
      <c r="H3" s="15">
        <f>G3*A3</f>
        <v>4000</v>
      </c>
    </row>
    <row r="4" spans="1:16" x14ac:dyDescent="0.25">
      <c r="K4" s="4"/>
    </row>
    <row r="5" spans="1:16" x14ac:dyDescent="0.25">
      <c r="B5" s="11"/>
      <c r="C5" s="11"/>
      <c r="D5" s="51" t="s">
        <v>10</v>
      </c>
      <c r="E5" s="51"/>
      <c r="F5" s="51"/>
      <c r="G5" s="51"/>
      <c r="H5" s="51"/>
    </row>
    <row r="6" spans="1:16" x14ac:dyDescent="0.25">
      <c r="D6" s="47" t="s">
        <v>8</v>
      </c>
      <c r="E6" s="48"/>
      <c r="F6" s="22"/>
      <c r="G6" s="23"/>
      <c r="H6" s="14">
        <f>E3*F3</f>
        <v>800</v>
      </c>
    </row>
    <row r="7" spans="1:16" x14ac:dyDescent="0.25">
      <c r="D7" s="49" t="s">
        <v>9</v>
      </c>
      <c r="E7" s="50"/>
      <c r="F7" s="24"/>
      <c r="G7" s="25"/>
      <c r="H7" s="15">
        <f>H3-C3</f>
        <v>2900</v>
      </c>
    </row>
    <row r="8" spans="1:16" x14ac:dyDescent="0.25">
      <c r="B8" s="11"/>
      <c r="C8" s="11"/>
      <c r="D8" s="56" t="s">
        <v>14</v>
      </c>
      <c r="E8" s="57"/>
      <c r="F8" s="26"/>
      <c r="G8" s="27"/>
      <c r="H8" s="16">
        <f>SUM(H6:H7)</f>
        <v>3700</v>
      </c>
      <c r="L8" s="1"/>
    </row>
    <row r="9" spans="1:16" x14ac:dyDescent="0.25">
      <c r="B9" s="11"/>
      <c r="C9" s="11"/>
      <c r="D9" s="45" t="s">
        <v>11</v>
      </c>
      <c r="E9" s="46"/>
      <c r="F9" s="28"/>
      <c r="G9" s="29"/>
      <c r="H9" s="17">
        <f>H8+C3</f>
        <v>4800</v>
      </c>
    </row>
    <row r="10" spans="1:16" x14ac:dyDescent="0.25">
      <c r="A10" s="11"/>
      <c r="B10" s="11"/>
    </row>
    <row r="11" spans="1:16" x14ac:dyDescent="0.25">
      <c r="B11" s="11"/>
      <c r="C11" s="11"/>
      <c r="D11" s="52" t="s">
        <v>12</v>
      </c>
      <c r="E11" s="52"/>
      <c r="F11" s="41" t="s">
        <v>13</v>
      </c>
      <c r="G11" s="33">
        <f>H9/C3</f>
        <v>4.3636363636363633</v>
      </c>
      <c r="H11" s="18">
        <f>H9/C3</f>
        <v>4.3636363636363633</v>
      </c>
      <c r="I11" s="1"/>
    </row>
    <row r="12" spans="1:16" ht="18.75" x14ac:dyDescent="0.25">
      <c r="B12" s="11"/>
      <c r="C12" s="11"/>
      <c r="D12" s="52" t="s">
        <v>36</v>
      </c>
      <c r="E12" s="52"/>
      <c r="F12" s="41" t="s">
        <v>20</v>
      </c>
      <c r="G12" s="33">
        <f>G11^(1/4)-1</f>
        <v>0.44531376229121067</v>
      </c>
      <c r="H12" s="18">
        <f>G11^(1/4)-1</f>
        <v>0.44531376229121067</v>
      </c>
    </row>
    <row r="13" spans="1:16" x14ac:dyDescent="0.25">
      <c r="A13" s="11"/>
      <c r="B13" s="11"/>
    </row>
    <row r="14" spans="1:16" x14ac:dyDescent="0.25">
      <c r="C14" s="53" t="s">
        <v>16</v>
      </c>
      <c r="D14" s="54"/>
      <c r="E14" s="54"/>
      <c r="F14" s="54"/>
      <c r="G14" s="54"/>
      <c r="H14" s="55"/>
      <c r="I14"/>
      <c r="L14" s="6"/>
      <c r="M14"/>
    </row>
    <row r="15" spans="1:16" x14ac:dyDescent="0.25">
      <c r="C15" s="34" t="s">
        <v>19</v>
      </c>
      <c r="D15" s="40" t="s">
        <v>29</v>
      </c>
      <c r="E15" s="12" t="s">
        <v>17</v>
      </c>
      <c r="F15" s="12" t="s">
        <v>18</v>
      </c>
      <c r="G15" s="12" t="s">
        <v>29</v>
      </c>
      <c r="H15" s="12" t="s">
        <v>18</v>
      </c>
      <c r="I15"/>
      <c r="K15" s="2"/>
      <c r="L15" s="3"/>
      <c r="M15"/>
      <c r="P15" s="6"/>
    </row>
    <row r="16" spans="1:16" x14ac:dyDescent="0.25">
      <c r="C16" s="13">
        <v>0</v>
      </c>
      <c r="D16" s="42"/>
      <c r="E16" s="13"/>
      <c r="F16" s="35">
        <f>C3</f>
        <v>1100</v>
      </c>
      <c r="G16" s="42"/>
      <c r="H16" s="35">
        <f>C3</f>
        <v>1100</v>
      </c>
      <c r="I16"/>
      <c r="M16" s="5"/>
      <c r="P16" s="6"/>
    </row>
    <row r="17" spans="3:16" x14ac:dyDescent="0.25">
      <c r="C17" s="39">
        <v>1</v>
      </c>
      <c r="D17" s="43" t="s">
        <v>25</v>
      </c>
      <c r="E17" s="36">
        <f>F16*H$12</f>
        <v>489.84513852033172</v>
      </c>
      <c r="F17" s="36">
        <f>F16+E17</f>
        <v>1589.8451385203316</v>
      </c>
      <c r="G17" s="43" t="s">
        <v>21</v>
      </c>
      <c r="H17" s="37">
        <f>H16*(1+H$12)</f>
        <v>1589.8451385203318</v>
      </c>
      <c r="I17"/>
      <c r="M17" s="5"/>
      <c r="P17" s="6"/>
    </row>
    <row r="18" spans="3:16" x14ac:dyDescent="0.25">
      <c r="C18" s="39">
        <v>2</v>
      </c>
      <c r="D18" s="43" t="s">
        <v>26</v>
      </c>
      <c r="E18" s="36">
        <f>F17*H$12</f>
        <v>707.97992009487984</v>
      </c>
      <c r="F18" s="36">
        <f t="shared" ref="F18:F20" si="0">F17+E18</f>
        <v>2297.8250586152117</v>
      </c>
      <c r="G18" s="43" t="s">
        <v>22</v>
      </c>
      <c r="H18" s="37">
        <f>H17*(1+H$12)</f>
        <v>2297.8250586152117</v>
      </c>
      <c r="I18"/>
      <c r="M18" s="5"/>
      <c r="P18" s="6"/>
    </row>
    <row r="19" spans="3:16" x14ac:dyDescent="0.25">
      <c r="C19" s="39">
        <v>3</v>
      </c>
      <c r="D19" s="43" t="s">
        <v>27</v>
      </c>
      <c r="E19" s="36">
        <f>F18*H$12</f>
        <v>1023.2531219389616</v>
      </c>
      <c r="F19" s="36">
        <f t="shared" si="0"/>
        <v>3321.0781805541733</v>
      </c>
      <c r="G19" s="43" t="s">
        <v>23</v>
      </c>
      <c r="H19" s="37">
        <f>H18*(1+H$12)</f>
        <v>3321.0781805541733</v>
      </c>
      <c r="I19"/>
      <c r="M19" s="5"/>
      <c r="P19" s="6"/>
    </row>
    <row r="20" spans="3:16" x14ac:dyDescent="0.25">
      <c r="C20" s="19">
        <v>4</v>
      </c>
      <c r="D20" s="44" t="s">
        <v>28</v>
      </c>
      <c r="E20" s="38">
        <f>F19*H$12</f>
        <v>1478.9218194458276</v>
      </c>
      <c r="F20" s="38">
        <f t="shared" si="0"/>
        <v>4800.0000000000009</v>
      </c>
      <c r="G20" s="44" t="s">
        <v>24</v>
      </c>
      <c r="H20" s="20">
        <f>H19*(1+H$12)</f>
        <v>4800.0000000000009</v>
      </c>
      <c r="I20"/>
      <c r="M20" s="5"/>
      <c r="P20" s="6"/>
    </row>
    <row r="21" spans="3:16" x14ac:dyDescent="0.25">
      <c r="H21"/>
      <c r="I21"/>
      <c r="K21" s="3"/>
      <c r="L21" s="5"/>
      <c r="M21"/>
      <c r="O21" s="6"/>
    </row>
    <row r="22" spans="3:16" x14ac:dyDescent="0.25">
      <c r="H22"/>
      <c r="I22"/>
      <c r="K22" s="3"/>
      <c r="L22" s="5"/>
      <c r="M22"/>
      <c r="O22" s="6"/>
    </row>
    <row r="23" spans="3:16" x14ac:dyDescent="0.25">
      <c r="H23"/>
      <c r="I23"/>
      <c r="K23" s="3"/>
      <c r="M23"/>
      <c r="O23" s="6"/>
    </row>
    <row r="24" spans="3:16" x14ac:dyDescent="0.25">
      <c r="H24"/>
      <c r="I24"/>
      <c r="K24" s="3"/>
      <c r="M24"/>
      <c r="O24" s="6"/>
    </row>
    <row r="25" spans="3:16" x14ac:dyDescent="0.25">
      <c r="H25"/>
      <c r="I25"/>
      <c r="K25" s="3"/>
      <c r="M25"/>
      <c r="O25" s="6"/>
    </row>
    <row r="26" spans="3:16" x14ac:dyDescent="0.25">
      <c r="H26"/>
      <c r="I26"/>
      <c r="K26" s="3"/>
      <c r="M26"/>
      <c r="O26" s="6"/>
    </row>
    <row r="27" spans="3:16" x14ac:dyDescent="0.25">
      <c r="H27"/>
      <c r="I27"/>
      <c r="K27" s="3"/>
      <c r="M27"/>
      <c r="O27" s="6"/>
    </row>
    <row r="28" spans="3:16" x14ac:dyDescent="0.25">
      <c r="H28"/>
      <c r="I28"/>
      <c r="K28" s="3"/>
      <c r="M28"/>
      <c r="O28" s="6"/>
    </row>
    <row r="29" spans="3:16" x14ac:dyDescent="0.25">
      <c r="H29" s="3"/>
      <c r="I29"/>
      <c r="L29" s="6"/>
      <c r="M29"/>
    </row>
  </sheetData>
  <mergeCells count="9">
    <mergeCell ref="C14:H14"/>
    <mergeCell ref="D11:E11"/>
    <mergeCell ref="D8:E8"/>
    <mergeCell ref="A1:H1"/>
    <mergeCell ref="D9:E9"/>
    <mergeCell ref="D6:E6"/>
    <mergeCell ref="D7:E7"/>
    <mergeCell ref="D5:H5"/>
    <mergeCell ref="D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363B-793A-420A-BD36-2B76E5A44DCC}">
  <sheetPr>
    <tabColor rgb="FFFFFF00"/>
  </sheetPr>
  <dimension ref="A1:P29"/>
  <sheetViews>
    <sheetView showGridLines="0" workbookViewId="0">
      <selection activeCell="E17" sqref="E17"/>
    </sheetView>
  </sheetViews>
  <sheetFormatPr defaultRowHeight="15.75" x14ac:dyDescent="0.25"/>
  <cols>
    <col min="1" max="8" width="18.83203125" style="10" customWidth="1"/>
    <col min="9" max="9" width="10.83203125" style="3" bestFit="1" customWidth="1"/>
    <col min="10" max="12" width="10.83203125" bestFit="1" customWidth="1"/>
    <col min="13" max="13" width="10.83203125" style="6" bestFit="1" customWidth="1"/>
  </cols>
  <sheetData>
    <row r="1" spans="1:16" x14ac:dyDescent="0.25">
      <c r="A1" s="53" t="s">
        <v>34</v>
      </c>
      <c r="B1" s="54"/>
      <c r="C1" s="54"/>
      <c r="D1" s="54"/>
      <c r="E1" s="54"/>
      <c r="F1" s="54"/>
      <c r="G1" s="54"/>
      <c r="H1" s="55"/>
    </row>
    <row r="2" spans="1:16" s="7" customFormat="1" ht="31.5" x14ac:dyDescent="0.2">
      <c r="A2" s="30" t="s">
        <v>0</v>
      </c>
      <c r="B2" s="30" t="s">
        <v>1</v>
      </c>
      <c r="C2" s="30" t="s">
        <v>2</v>
      </c>
      <c r="D2" s="31" t="s">
        <v>5</v>
      </c>
      <c r="E2" s="31" t="s">
        <v>3</v>
      </c>
      <c r="F2" s="31" t="s">
        <v>4</v>
      </c>
      <c r="G2" s="32" t="s">
        <v>30</v>
      </c>
      <c r="H2" s="31" t="s">
        <v>33</v>
      </c>
      <c r="I2" s="8"/>
      <c r="M2" s="9"/>
    </row>
    <row r="3" spans="1:16" x14ac:dyDescent="0.25">
      <c r="A3" s="19">
        <v>100</v>
      </c>
      <c r="B3" s="20">
        <v>34</v>
      </c>
      <c r="C3" s="15">
        <f>A3*B3</f>
        <v>3400</v>
      </c>
      <c r="D3" s="20">
        <v>1.5</v>
      </c>
      <c r="E3" s="15">
        <f>D3*A3</f>
        <v>150</v>
      </c>
      <c r="F3" s="58">
        <v>1</v>
      </c>
      <c r="G3" s="20">
        <v>39</v>
      </c>
      <c r="H3" s="15">
        <f>G3*A3</f>
        <v>3900</v>
      </c>
    </row>
    <row r="4" spans="1:16" x14ac:dyDescent="0.25">
      <c r="K4" s="4"/>
    </row>
    <row r="5" spans="1:16" x14ac:dyDescent="0.25">
      <c r="B5" s="11"/>
      <c r="C5" s="11"/>
      <c r="D5" s="51" t="s">
        <v>31</v>
      </c>
      <c r="E5" s="51"/>
      <c r="F5" s="51"/>
      <c r="G5" s="51"/>
      <c r="H5" s="51"/>
    </row>
    <row r="6" spans="1:16" x14ac:dyDescent="0.25">
      <c r="D6" s="47" t="s">
        <v>8</v>
      </c>
      <c r="E6" s="48"/>
      <c r="F6" s="22"/>
      <c r="G6" s="23"/>
      <c r="H6" s="14">
        <f>E3*F3</f>
        <v>150</v>
      </c>
    </row>
    <row r="7" spans="1:16" x14ac:dyDescent="0.25">
      <c r="D7" s="49" t="s">
        <v>9</v>
      </c>
      <c r="E7" s="50"/>
      <c r="F7" s="24"/>
      <c r="G7" s="25"/>
      <c r="H7" s="15">
        <f>H3-C3</f>
        <v>500</v>
      </c>
    </row>
    <row r="8" spans="1:16" x14ac:dyDescent="0.25">
      <c r="B8" s="11"/>
      <c r="C8" s="11"/>
      <c r="D8" s="56" t="s">
        <v>14</v>
      </c>
      <c r="E8" s="57"/>
      <c r="F8" s="26"/>
      <c r="G8" s="27"/>
      <c r="H8" s="16">
        <f>SUM(H6:H7)</f>
        <v>650</v>
      </c>
      <c r="L8" s="1"/>
    </row>
    <row r="9" spans="1:16" x14ac:dyDescent="0.25">
      <c r="B9" s="11"/>
      <c r="C9" s="11"/>
      <c r="D9" s="45" t="s">
        <v>32</v>
      </c>
      <c r="E9" s="46"/>
      <c r="F9" s="28"/>
      <c r="G9" s="29"/>
      <c r="H9" s="17">
        <f>H8+C3</f>
        <v>4050</v>
      </c>
    </row>
    <row r="10" spans="1:16" x14ac:dyDescent="0.25">
      <c r="A10" s="11"/>
      <c r="B10" s="11"/>
    </row>
    <row r="11" spans="1:16" x14ac:dyDescent="0.25">
      <c r="B11" s="11"/>
      <c r="C11" s="11"/>
      <c r="D11" s="52" t="s">
        <v>12</v>
      </c>
      <c r="E11" s="52"/>
      <c r="F11" s="41" t="s">
        <v>13</v>
      </c>
      <c r="G11" s="33">
        <f>H9/C3</f>
        <v>1.1911764705882353</v>
      </c>
      <c r="H11" s="18">
        <f>H9/C3</f>
        <v>1.1911764705882353</v>
      </c>
      <c r="I11" s="1"/>
    </row>
    <row r="12" spans="1:16" ht="18.75" x14ac:dyDescent="0.25">
      <c r="B12" s="11"/>
      <c r="C12" s="11"/>
      <c r="D12" s="52" t="s">
        <v>36</v>
      </c>
      <c r="E12" s="52"/>
      <c r="F12" s="41" t="s">
        <v>35</v>
      </c>
      <c r="G12" s="33">
        <f>G11^(1/1)-1</f>
        <v>0.19117647058823528</v>
      </c>
      <c r="H12" s="18">
        <f>G11^(1/1)-1</f>
        <v>0.19117647058823528</v>
      </c>
    </row>
    <row r="13" spans="1:16" x14ac:dyDescent="0.25">
      <c r="A13" s="11"/>
      <c r="B13" s="11"/>
    </row>
    <row r="14" spans="1:16" x14ac:dyDescent="0.25">
      <c r="C14" s="53" t="s">
        <v>16</v>
      </c>
      <c r="D14" s="54"/>
      <c r="E14" s="54"/>
      <c r="F14" s="54"/>
      <c r="G14" s="54"/>
      <c r="H14" s="55"/>
      <c r="I14"/>
      <c r="L14" s="6"/>
      <c r="M14"/>
    </row>
    <row r="15" spans="1:16" x14ac:dyDescent="0.25">
      <c r="C15" s="34" t="s">
        <v>19</v>
      </c>
      <c r="D15" s="40" t="s">
        <v>29</v>
      </c>
      <c r="E15" s="12" t="s">
        <v>17</v>
      </c>
      <c r="F15" s="12" t="s">
        <v>18</v>
      </c>
      <c r="G15" s="12" t="s">
        <v>29</v>
      </c>
      <c r="H15" s="12" t="s">
        <v>18</v>
      </c>
      <c r="I15"/>
      <c r="K15" s="2"/>
      <c r="L15" s="3"/>
      <c r="M15"/>
      <c r="P15" s="6"/>
    </row>
    <row r="16" spans="1:16" x14ac:dyDescent="0.25">
      <c r="C16" s="13">
        <v>0</v>
      </c>
      <c r="D16" s="42"/>
      <c r="E16" s="13"/>
      <c r="F16" s="35">
        <f>C3</f>
        <v>3400</v>
      </c>
      <c r="G16" s="42"/>
      <c r="H16" s="35">
        <f>C3</f>
        <v>3400</v>
      </c>
      <c r="I16"/>
      <c r="M16" s="5"/>
      <c r="P16" s="6"/>
    </row>
    <row r="17" spans="3:16" x14ac:dyDescent="0.25">
      <c r="C17" s="59">
        <v>1</v>
      </c>
      <c r="D17" s="60" t="s">
        <v>25</v>
      </c>
      <c r="E17" s="61">
        <f>F16*H$12</f>
        <v>650</v>
      </c>
      <c r="F17" s="61">
        <f>F16+E17</f>
        <v>4050</v>
      </c>
      <c r="G17" s="60" t="s">
        <v>21</v>
      </c>
      <c r="H17" s="62">
        <f>H16*(1+H$12)</f>
        <v>4050</v>
      </c>
      <c r="I17"/>
      <c r="M17" s="5"/>
      <c r="P17" s="6"/>
    </row>
    <row r="18" spans="3:16" x14ac:dyDescent="0.25">
      <c r="C18" s="39">
        <v>2</v>
      </c>
      <c r="D18" s="43" t="s">
        <v>26</v>
      </c>
      <c r="E18" s="36">
        <f>F17*H$12</f>
        <v>774.26470588235293</v>
      </c>
      <c r="F18" s="36">
        <f t="shared" ref="F18:F20" si="0">F17+E18</f>
        <v>4824.2647058823532</v>
      </c>
      <c r="G18" s="43" t="s">
        <v>22</v>
      </c>
      <c r="H18" s="37">
        <f>H17*(1+H$12)</f>
        <v>4824.2647058823532</v>
      </c>
      <c r="I18"/>
      <c r="M18" s="5"/>
      <c r="P18" s="6"/>
    </row>
    <row r="19" spans="3:16" x14ac:dyDescent="0.25">
      <c r="C19" s="39">
        <v>3</v>
      </c>
      <c r="D19" s="43" t="s">
        <v>27</v>
      </c>
      <c r="E19" s="36">
        <f>F18*H$12</f>
        <v>922.28589965397919</v>
      </c>
      <c r="F19" s="36">
        <f t="shared" si="0"/>
        <v>5746.5506055363321</v>
      </c>
      <c r="G19" s="43" t="s">
        <v>23</v>
      </c>
      <c r="H19" s="37">
        <f>H18*(1+H$12)</f>
        <v>5746.5506055363321</v>
      </c>
      <c r="I19"/>
      <c r="M19" s="5"/>
      <c r="P19" s="6"/>
    </row>
    <row r="20" spans="3:16" x14ac:dyDescent="0.25">
      <c r="C20" s="19">
        <v>4</v>
      </c>
      <c r="D20" s="44" t="s">
        <v>28</v>
      </c>
      <c r="E20" s="38">
        <f>F19*H$12</f>
        <v>1098.6052628231223</v>
      </c>
      <c r="F20" s="38">
        <f t="shared" si="0"/>
        <v>6845.155868359454</v>
      </c>
      <c r="G20" s="44" t="s">
        <v>24</v>
      </c>
      <c r="H20" s="20">
        <f>H19*(1+H$12)</f>
        <v>6845.155868359454</v>
      </c>
      <c r="I20"/>
      <c r="M20" s="5"/>
      <c r="P20" s="6"/>
    </row>
    <row r="21" spans="3:16" x14ac:dyDescent="0.25">
      <c r="H21"/>
      <c r="I21"/>
      <c r="K21" s="3"/>
      <c r="L21" s="5"/>
      <c r="M21"/>
      <c r="O21" s="6"/>
    </row>
    <row r="22" spans="3:16" x14ac:dyDescent="0.25">
      <c r="H22"/>
      <c r="I22"/>
      <c r="K22" s="3"/>
      <c r="L22" s="5"/>
      <c r="M22"/>
      <c r="O22" s="6"/>
    </row>
    <row r="23" spans="3:16" x14ac:dyDescent="0.25">
      <c r="H23"/>
      <c r="I23"/>
      <c r="K23" s="3"/>
      <c r="M23"/>
      <c r="O23" s="6"/>
    </row>
    <row r="24" spans="3:16" x14ac:dyDescent="0.25">
      <c r="H24"/>
      <c r="I24"/>
      <c r="K24" s="3"/>
      <c r="M24"/>
      <c r="O24" s="6"/>
    </row>
    <row r="25" spans="3:16" x14ac:dyDescent="0.25">
      <c r="H25"/>
      <c r="I25"/>
      <c r="K25" s="3"/>
      <c r="M25"/>
      <c r="O25" s="6"/>
    </row>
    <row r="26" spans="3:16" x14ac:dyDescent="0.25">
      <c r="H26"/>
      <c r="I26"/>
      <c r="K26" s="3"/>
      <c r="M26"/>
      <c r="O26" s="6"/>
    </row>
    <row r="27" spans="3:16" x14ac:dyDescent="0.25">
      <c r="H27"/>
      <c r="I27"/>
      <c r="K27" s="3"/>
      <c r="M27"/>
      <c r="O27" s="6"/>
    </row>
    <row r="28" spans="3:16" x14ac:dyDescent="0.25">
      <c r="H28"/>
      <c r="I28"/>
      <c r="K28" s="3"/>
      <c r="M28"/>
      <c r="O28" s="6"/>
    </row>
    <row r="29" spans="3:16" x14ac:dyDescent="0.25">
      <c r="H29" s="3"/>
      <c r="I29"/>
      <c r="L29" s="6"/>
      <c r="M29"/>
    </row>
  </sheetData>
  <mergeCells count="9">
    <mergeCell ref="D11:E11"/>
    <mergeCell ref="D12:E12"/>
    <mergeCell ref="C14:H14"/>
    <mergeCell ref="A1:H1"/>
    <mergeCell ref="D5:H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</vt:lpstr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2026-08-02T05:58:08Z</dcterms:created>
  <dcterms:modified xsi:type="dcterms:W3CDTF">2026-08-04T14:45:15Z</dcterms:modified>
</cp:coreProperties>
</file>